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Editais 2025\Ed - Equipamentos de Audiovisual_FC\"/>
    </mc:Choice>
  </mc:AlternateContent>
  <xr:revisionPtr revIDLastSave="0" documentId="13_ncr:1_{A91FC117-1D60-452D-A71F-071A4B96110C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Gabarito por espaço - segurança" sheetId="4" state="hidden" r:id="rId1"/>
    <sheet name="Gabarito por espaço1" sheetId="7" state="hidden" r:id="rId2"/>
    <sheet name="Planilha para edital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76" i="5"/>
  <c r="H71" i="5"/>
  <c r="H66" i="5"/>
  <c r="H61" i="5"/>
  <c r="H56" i="5"/>
  <c r="H52" i="5"/>
  <c r="H96" i="5" l="1"/>
  <c r="H87" i="5"/>
  <c r="H91" i="5"/>
  <c r="H16" i="5"/>
  <c r="H22" i="5"/>
  <c r="H28" i="5"/>
  <c r="H34" i="5"/>
  <c r="H40" i="5"/>
  <c r="H45" i="5"/>
  <c r="H82" i="5"/>
  <c r="C26" i="7"/>
  <c r="F26" i="7" s="1"/>
  <c r="C25" i="7"/>
  <c r="F25" i="7" s="1"/>
  <c r="C24" i="7"/>
  <c r="F24" i="7" s="1"/>
  <c r="C23" i="7"/>
  <c r="F23" i="7" s="1"/>
  <c r="C21" i="7"/>
  <c r="F21" i="7" s="1"/>
  <c r="C22" i="7"/>
  <c r="F22" i="7" s="1"/>
  <c r="C20" i="7"/>
  <c r="F20" i="7" s="1"/>
  <c r="C17" i="7"/>
  <c r="F17" i="7" s="1"/>
  <c r="C18" i="7"/>
  <c r="F18" i="7"/>
  <c r="C19" i="7"/>
  <c r="F19" i="7" s="1"/>
  <c r="C30" i="7"/>
  <c r="C16" i="7"/>
  <c r="F16" i="7" s="1"/>
  <c r="C15" i="7"/>
  <c r="F15" i="7" s="1"/>
  <c r="C8" i="7"/>
  <c r="C9" i="7"/>
  <c r="C10" i="7"/>
  <c r="C11" i="7"/>
  <c r="F11" i="7" s="1"/>
  <c r="C12" i="7"/>
  <c r="C13" i="7"/>
  <c r="F13" i="7" s="1"/>
  <c r="C14" i="7"/>
  <c r="F14" i="7" s="1"/>
  <c r="C7" i="7"/>
  <c r="C6" i="7"/>
  <c r="C5" i="7"/>
  <c r="C4" i="7"/>
  <c r="C3" i="7"/>
  <c r="C11" i="4"/>
  <c r="T11" i="4" s="1"/>
  <c r="T18" i="4"/>
  <c r="C4" i="4"/>
  <c r="C5" i="4"/>
  <c r="C6" i="4"/>
  <c r="T6" i="4" s="1"/>
  <c r="C7" i="4"/>
  <c r="C8" i="4"/>
  <c r="C9" i="4"/>
  <c r="C10" i="4"/>
  <c r="C12" i="4"/>
  <c r="C13" i="4"/>
  <c r="C14" i="4"/>
  <c r="C15" i="4"/>
  <c r="C16" i="4"/>
  <c r="C17" i="4"/>
  <c r="C3" i="4"/>
  <c r="H100" i="5" l="1"/>
  <c r="H103" i="5" s="1"/>
  <c r="F30" i="7"/>
  <c r="F10" i="7"/>
  <c r="F9" i="7"/>
  <c r="F12" i="7"/>
  <c r="F8" i="7"/>
  <c r="F3" i="7"/>
  <c r="F7" i="7"/>
  <c r="F6" i="7"/>
  <c r="F5" i="7"/>
  <c r="F4" i="7"/>
  <c r="T3" i="4"/>
  <c r="T17" i="4"/>
  <c r="T16" i="4"/>
  <c r="T15" i="4"/>
  <c r="T14" i="4"/>
  <c r="T13" i="4"/>
  <c r="T12" i="4"/>
  <c r="T10" i="4"/>
  <c r="T9" i="4"/>
  <c r="T8" i="4"/>
  <c r="T7" i="4"/>
  <c r="T5" i="4"/>
  <c r="T4" i="4"/>
  <c r="T23" i="4" s="1"/>
  <c r="F33" i="7" l="1"/>
</calcChain>
</file>

<file path=xl/sharedStrings.xml><?xml version="1.0" encoding="utf-8"?>
<sst xmlns="http://schemas.openxmlformats.org/spreadsheetml/2006/main" count="244" uniqueCount="132">
  <si>
    <t>Item</t>
  </si>
  <si>
    <t>Descrição do Equipamento</t>
  </si>
  <si>
    <t>Quantidade total solicitada</t>
  </si>
  <si>
    <t>Quantidades por Local de Entrega</t>
  </si>
  <si>
    <t>DANÇA</t>
  </si>
  <si>
    <t>CIRCO</t>
  </si>
  <si>
    <t>TÊXTIL E MODA</t>
  </si>
  <si>
    <t>ÁUDIO VISUAL</t>
  </si>
  <si>
    <t>PRODUÇÃO MUSICAL</t>
  </si>
  <si>
    <t>ACERVO FIGURINO</t>
  </si>
  <si>
    <t>DEPÓSITO FORMAÇÃO CULTURAL</t>
  </si>
  <si>
    <t>TEATRO E MULTIUSO</t>
  </si>
  <si>
    <t>CAMARINS</t>
  </si>
  <si>
    <t>DEPÓSITO P.A.</t>
  </si>
  <si>
    <t>MULTIUSO</t>
  </si>
  <si>
    <t>FOYER</t>
  </si>
  <si>
    <t>COPA</t>
  </si>
  <si>
    <t>DEPÓSITO</t>
  </si>
  <si>
    <t>Valor unitário em R$</t>
  </si>
  <si>
    <t>Valor total em R$</t>
  </si>
  <si>
    <t>FORMAÇÃO</t>
  </si>
  <si>
    <t>PROMOÇÃO E ARTICULAÇÃO</t>
  </si>
  <si>
    <t>PMSP</t>
  </si>
  <si>
    <r>
      <rPr>
        <b/>
        <sz val="11"/>
        <color rgb="FF000000"/>
        <rFont val="Calibri"/>
        <family val="2"/>
        <scheme val="minor"/>
      </rPr>
      <t>Mesa retangular 180x77cm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</si>
  <si>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  <family val="2"/>
        <scheme val="minor"/>
      </rPr>
      <t>Mesa Retangular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210x77cm</t>
    </r>
    <r>
      <rPr>
        <sz val="11"/>
        <color rgb="FF000000"/>
        <rFont val="Calibri"/>
        <family val="2"/>
        <scheme val="minor"/>
      </rPr>
      <t xml:space="preserve"> </t>
    </r>
  </si>
  <si>
    <t>Bancada 150x92x77 (LxAxP)</t>
  </si>
  <si>
    <r>
      <rPr>
        <b/>
        <sz val="11"/>
        <color rgb="FF000000"/>
        <rFont val="Calibri"/>
        <family val="2"/>
        <scheme val="minor"/>
      </rPr>
      <t xml:space="preserve">Cadeira empilhável </t>
    </r>
    <r>
      <rPr>
        <sz val="11"/>
        <color rgb="FF000000"/>
        <rFont val="Calibri"/>
        <family val="2"/>
        <scheme val="minor"/>
      </rPr>
      <t xml:space="preserve">- Cadeiras de estrutura e assento na cor preto.H= 46cm (Adulto) </t>
    </r>
  </si>
  <si>
    <t>x</t>
  </si>
  <si>
    <r>
      <rPr>
        <b/>
        <sz val="11"/>
        <color theme="1"/>
        <rFont val="Calibri"/>
        <family val="2"/>
        <scheme val="minor"/>
      </rPr>
      <t>Arara metálica 120cm</t>
    </r>
    <r>
      <rPr>
        <sz val="11"/>
        <color theme="1"/>
        <rFont val="Calibri"/>
        <family val="2"/>
        <scheme val="minor"/>
      </rPr>
      <t xml:space="preserve"> para roupas</t>
    </r>
  </si>
  <si>
    <r>
      <rPr>
        <b/>
        <sz val="11"/>
        <color rgb="FF000000"/>
        <rFont val="Calibri"/>
        <family val="2"/>
        <scheme val="minor"/>
      </rPr>
      <t>Estante 92 x 182 x 45 cm</t>
    </r>
    <r>
      <rPr>
        <sz val="11"/>
        <color rgb="FF000000"/>
        <rFont val="Calibri"/>
        <family val="2"/>
        <scheme val="minor"/>
      </rPr>
      <t xml:space="preserve"> (LxAxP) </t>
    </r>
  </si>
  <si>
    <r>
      <rPr>
        <b/>
        <sz val="11"/>
        <color rgb="FF000000"/>
        <rFont val="Calibri"/>
        <family val="2"/>
        <scheme val="minor"/>
      </rPr>
      <t>Estante 122 x 182 x 45 cm</t>
    </r>
    <r>
      <rPr>
        <sz val="11"/>
        <color rgb="FF000000"/>
        <rFont val="Calibri"/>
        <family val="2"/>
        <scheme val="minor"/>
      </rPr>
      <t xml:space="preserve"> (LxAxP) </t>
    </r>
  </si>
  <si>
    <r>
      <rPr>
        <b/>
        <sz val="11"/>
        <color rgb="FF000000"/>
        <rFont val="Calibri"/>
        <family val="2"/>
        <scheme val="minor"/>
      </rPr>
      <t>Armário alto - 92x182x45cm</t>
    </r>
    <r>
      <rPr>
        <sz val="11"/>
        <color rgb="FF000000"/>
        <rFont val="Calibri"/>
        <family val="2"/>
        <scheme val="minor"/>
      </rPr>
      <t xml:space="preserve"> (LxAxP) </t>
    </r>
  </si>
  <si>
    <t>Bancos altos</t>
  </si>
  <si>
    <t>Poltrona</t>
  </si>
  <si>
    <t>Estante de Aço</t>
  </si>
  <si>
    <t>?</t>
  </si>
  <si>
    <r>
      <rPr>
        <b/>
        <sz val="11"/>
        <color rgb="FF000000"/>
        <rFont val="Calibri"/>
        <family val="2"/>
        <scheme val="minor"/>
      </rPr>
      <t>Mesa 220C x 78L x 92A</t>
    </r>
    <r>
      <rPr>
        <sz val="11"/>
        <color rgb="FF000000"/>
        <rFont val="Calibri"/>
        <family val="2"/>
        <scheme val="minor"/>
      </rPr>
      <t xml:space="preserve"> cm com rodas de freio e com compartimento para tomadas</t>
    </r>
  </si>
  <si>
    <r>
      <rPr>
        <b/>
        <sz val="11"/>
        <color rgb="FF000000"/>
        <rFont val="Calibri"/>
        <family val="2"/>
        <scheme val="minor"/>
      </rPr>
      <t>Banqueta com encosto</t>
    </r>
    <r>
      <rPr>
        <sz val="11"/>
        <color rgb="FF000000"/>
        <rFont val="Calibri"/>
        <family val="2"/>
        <scheme val="minor"/>
      </rPr>
      <t xml:space="preserve"> A= 65cm </t>
    </r>
    <r>
      <rPr>
        <sz val="11"/>
        <color rgb="FFFF0000"/>
        <rFont val="Calibri"/>
        <family val="2"/>
        <scheme val="minor"/>
      </rPr>
      <t>(acho que A=75/76)</t>
    </r>
  </si>
  <si>
    <r>
      <rPr>
        <b/>
        <sz val="11"/>
        <color rgb="FF000000"/>
        <rFont val="Calibri"/>
        <family val="2"/>
        <scheme val="minor"/>
      </rPr>
      <t>Mesa para refeitório 180x76x77cm</t>
    </r>
    <r>
      <rPr>
        <sz val="11"/>
        <color rgb="FF000000"/>
        <rFont val="Calibri"/>
        <family val="2"/>
        <scheme val="minor"/>
      </rPr>
      <t xml:space="preserve"> (LxAxP)  , acabamento de tampo, bordas e estrutura na cor preta</t>
    </r>
  </si>
  <si>
    <r>
      <rPr>
        <b/>
        <sz val="11"/>
        <color rgb="FF000000"/>
        <rFont val="Calibri"/>
        <family val="2"/>
        <scheme val="minor"/>
      </rPr>
      <t xml:space="preserve">Banco para refeitório 180x46x30cm </t>
    </r>
    <r>
      <rPr>
        <sz val="11"/>
        <color rgb="FF000000"/>
        <rFont val="Calibri"/>
        <family val="2"/>
        <scheme val="minor"/>
      </rPr>
      <t>(LxAxP) com acabamentos, bordas e estrutura na cor preto e assento laminado</t>
    </r>
  </si>
  <si>
    <t>Mesa auxiliar preta 120x78x60 (LxAxP)</t>
  </si>
  <si>
    <r>
      <rPr>
        <b/>
        <sz val="11"/>
        <color rgb="FF000000"/>
        <rFont val="Calibri"/>
        <family val="2"/>
        <scheme val="minor"/>
      </rPr>
      <t xml:space="preserve">ARARA </t>
    </r>
    <r>
      <rPr>
        <sz val="11"/>
        <color rgb="FF000000"/>
        <rFont val="Calibri"/>
        <family val="2"/>
        <scheme val="minor"/>
      </rPr>
      <t>dupla</t>
    </r>
  </si>
  <si>
    <t>A confirmar</t>
  </si>
  <si>
    <r>
      <rPr>
        <b/>
        <sz val="11"/>
        <color rgb="FF000000"/>
        <rFont val="Calibri"/>
        <family val="2"/>
        <scheme val="minor"/>
      </rPr>
      <t>Armário alto - 92x182x45cm</t>
    </r>
    <r>
      <rPr>
        <sz val="11"/>
        <color rgb="FF000000"/>
        <rFont val="Calibri"/>
        <family val="2"/>
        <scheme val="minor"/>
      </rPr>
      <t xml:space="preserve"> (LxAxP) cor preta </t>
    </r>
    <r>
      <rPr>
        <b/>
        <sz val="11"/>
        <color rgb="FF000000"/>
        <rFont val="Calibri"/>
        <family val="2"/>
        <scheme val="minor"/>
      </rPr>
      <t>VAZADO para ventilação</t>
    </r>
  </si>
  <si>
    <t>Valor total de desconto (se houver) em R$</t>
  </si>
  <si>
    <t>Valor total de frete (se houver) em R$</t>
  </si>
  <si>
    <t>Coluna14</t>
  </si>
  <si>
    <t>INTERFACE - 2 CANAIS (M-AUDIO - AIR 192|14)</t>
  </si>
  <si>
    <t>CONTROLADOR MIDI - 2 OITAVAS (AKAI Professional MPK Mini MK3)</t>
  </si>
  <si>
    <t>INTERFACE - 2 CANAIS (M-AUDIO - AIR 192|4)</t>
  </si>
  <si>
    <t>CONTROLADOR MIDI - 4 OITAVAS (Controlador Arturia Keylab Essential 49 Mk3)</t>
  </si>
  <si>
    <t>FONE DE OUVIDO - AKG K240</t>
  </si>
  <si>
    <t>FONE DE OUVIDO AKG K52</t>
  </si>
  <si>
    <t>CABO XLR/XLR - 4,57 METROS -  SANTO ANGELO - NINJA LW</t>
  </si>
  <si>
    <t>CABO XLR/XLR - 3,05 METROS - SANTO ANGELO - NINJA LW</t>
  </si>
  <si>
    <t>CABO P10/P10  -  4,57 METROS - SANTO ANGELO - NINJA GUITAR</t>
  </si>
  <si>
    <t>CABO P10/P10 - 3,05 METROS - SANTO ANGELO NINJA GUITAR</t>
  </si>
  <si>
    <t>CABO P10/P10 - TRS  -  1 METROS -</t>
  </si>
  <si>
    <t>CABO XLR/XLR - TRS  -  1 METROS -</t>
  </si>
  <si>
    <t>SPLITER P10MACHO X 2P10FEMEA</t>
  </si>
  <si>
    <t>MONITOR REFERENCIA - 8POL - YAMAHA HS8 (UNIDADE)</t>
  </si>
  <si>
    <t>GUITARRA TAGIMA TG 530</t>
  </si>
  <si>
    <t>BAIXO TAGIMA TW 65</t>
  </si>
  <si>
    <t>VIOLÃO AÇO TAGIMA TW 29</t>
  </si>
  <si>
    <t>VIOLÃO NYLON TAGIMA CARTAGENA FLAT CUTAWAY</t>
  </si>
  <si>
    <t>MICROFONE CONDENSADOR (AUDIO TECHNICA AT2020)</t>
  </si>
  <si>
    <t xml:space="preserve">MICROFONE DINÂMICO - SHURE SM57 </t>
  </si>
  <si>
    <t>PEDESTAL GIRAFA MICROFONE - IBOX</t>
  </si>
  <si>
    <t>SUPORTE MONITOR DE REFERÊNCIA (UNIDADE) - ALTURA REGULÁVEL 90CM - 150CM</t>
  </si>
  <si>
    <t>DIFUSOR ACUSTICO PARA MICROFONE</t>
  </si>
  <si>
    <t>DAW - REAPER - DISCOUNTED LICENCE - PARA INSTITUIÇÕES SEM FINS LUCRATIVOS OU EDUCACIONAIS</t>
  </si>
  <si>
    <t>Razão Social da empresa:</t>
  </si>
  <si>
    <t>CNPJ:</t>
  </si>
  <si>
    <t>Contato (nome) :</t>
  </si>
  <si>
    <t>Telefone de contato:</t>
  </si>
  <si>
    <t>E-mail:</t>
  </si>
  <si>
    <t>Data:</t>
  </si>
  <si>
    <t>Quantidade</t>
  </si>
  <si>
    <t>Quantidades
por local</t>
  </si>
  <si>
    <r>
      <rPr>
        <b/>
        <sz val="12"/>
        <color rgb="FF000000"/>
        <rFont val="Calibri"/>
        <family val="2"/>
        <scheme val="minor"/>
      </rPr>
      <t xml:space="preserve">    Marca e Modelo       </t>
    </r>
    <r>
      <rPr>
        <b/>
        <sz val="10"/>
        <color rgb="FF000000"/>
        <rFont val="Calibri"/>
        <family val="2"/>
        <scheme val="minor"/>
      </rPr>
      <t>(apenas nos campos livres)</t>
    </r>
  </si>
  <si>
    <t>Período de garantia
(em meses)</t>
  </si>
  <si>
    <t>Câmeras e Acessórios</t>
  </si>
  <si>
    <t xml:space="preserve">CÂMERA SONY A6400 </t>
  </si>
  <si>
    <t>2 - Vila Curuçá</t>
  </si>
  <si>
    <t>-</t>
  </si>
  <si>
    <t>2 - Sapopemba</t>
  </si>
  <si>
    <t>2 - Itaim Paulista</t>
  </si>
  <si>
    <t>1 - Cidade Tiradentes</t>
  </si>
  <si>
    <t>2 - Parque Belém</t>
  </si>
  <si>
    <t xml:space="preserve">1 - Santos </t>
  </si>
  <si>
    <t xml:space="preserve">LENTE SONY FE 50MM </t>
  </si>
  <si>
    <t>BATERIA SONY NP-FW50</t>
  </si>
  <si>
    <t xml:space="preserve">2 - Santos </t>
  </si>
  <si>
    <t>CARTÃO DE MEMÓRIA SANDISK SDXC EXTREME PRO 64 GB PRO CLASSE 10 U3 - MÍNIMO 170 MBS</t>
  </si>
  <si>
    <t>4 - Vila Curuçá</t>
  </si>
  <si>
    <t>4 - Sapopemba</t>
  </si>
  <si>
    <t>4 - Itaim Paulista</t>
  </si>
  <si>
    <t>3 - Parque Belém</t>
  </si>
  <si>
    <t>TRIPÉ NEST NT-777 COM CABEÇA HIDRÁULICA</t>
  </si>
  <si>
    <t>1 - Sapopemba</t>
  </si>
  <si>
    <t>2 - Cidade Tiradentes</t>
  </si>
  <si>
    <t>SHOULDER RIG</t>
  </si>
  <si>
    <t>1 - Parque Belém</t>
  </si>
  <si>
    <t xml:space="preserve">Equipamentos Iluminação e Estúdio </t>
  </si>
  <si>
    <t>KIT ILUMINAÇÃO PARA ESTÚDIO FOTOGRÁFICO (KIT 2 SOFTBOX SOQUETE E27 QUADRUPLO 50X70 + TRIPÉ)</t>
  </si>
  <si>
    <t>1 - Vila Curuçá</t>
  </si>
  <si>
    <t>1 - Itaim Paulista</t>
  </si>
  <si>
    <t>SUPORTE PARA FUNDO INFINITO GREIKA YS_504 3X3M</t>
  </si>
  <si>
    <t>GRAMPO PRENDEDOR PARA FUNDO INFINITO MODELO ALICATE</t>
  </si>
  <si>
    <t xml:space="preserve">4 - Santos </t>
  </si>
  <si>
    <t>TECIDO PARA FUNDO INFINITO 3MX5M COR BRANCO - TECIDO QUE NÃO AMASSE (LYCRA/ELASTANO)</t>
  </si>
  <si>
    <t>TECIDO PARA FUNDO INFINITO 3MX5M COR PRETO - TECIDO QUE NÃO AMASSE (LYCRA/ELASTANO)</t>
  </si>
  <si>
    <t>ILUMINADOR DE LED EM BASTÃO Q508A RGB COM CONTROLE REMOTO E 12 NÍVEIS DE INTENSIDADE - 100 LUX - 3000K/6000K MODELO Q508A RGB - MARCA LUXCEO</t>
  </si>
  <si>
    <t>1- Itaim Paulista</t>
  </si>
  <si>
    <t xml:space="preserve">Equipamentos de Som </t>
  </si>
  <si>
    <t xml:space="preserve">ÁUDIO GRAVADOR DIGITAL ZOOM H1 HANDY RECORDER </t>
  </si>
  <si>
    <t>4 - Cidade Tiradentes</t>
  </si>
  <si>
    <t>CABO P2 MACHO FÊMEA ESTÉREO 10MTS</t>
  </si>
  <si>
    <t xml:space="preserve">LAPELA BOYA BLUETOOTH </t>
  </si>
  <si>
    <t>4 - Parque Belém</t>
  </si>
  <si>
    <t>Valor total dos itens em R$</t>
  </si>
  <si>
    <t>Obs.: Informar a marca e o modelo ofertados apenas para os itens 8, 10, 15 e 16. Para os demais é obrigatório seguir as marcas e modelos indicados.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</si>
  <si>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</si>
  <si>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</si>
  <si>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</si>
  <si>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</si>
  <si>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</si>
  <si>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Espaço livre para observações que se fizerem necessárias por parte da proponente.</t>
  </si>
  <si>
    <t>Assinatura do responsável legal da empresa: ______________________________________.</t>
  </si>
  <si>
    <r>
      <rPr>
        <b/>
        <u/>
        <sz val="15"/>
        <rFont val="Calibri"/>
        <family val="2"/>
        <scheme val="minor"/>
      </rPr>
      <t xml:space="preserve">Edital 05/25  - </t>
    </r>
    <r>
      <rPr>
        <b/>
        <u/>
        <sz val="15"/>
        <color rgb="FF000000"/>
        <rFont val="Calibri"/>
        <family val="2"/>
        <scheme val="minor"/>
      </rPr>
      <t>Anexo I - Proposta Comercial</t>
    </r>
  </si>
  <si>
    <t>CAGE PARA SONY A6400</t>
  </si>
  <si>
    <t>CABO ADAPTADOR FONE P2 AÚDIO PARA IPHONE - 11 PRO MAX TAMANHO 3,5mm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</si>
</sst>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212529"/>
      <name val="Calibri"/>
      <family val="2"/>
    </font>
    <font>
      <b/>
      <sz val="12"/>
      <color rgb="FF212529"/>
      <name val="Calibri"/>
      <family val="2"/>
    </font>
    <font>
      <b/>
      <u/>
      <sz val="14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000000"/>
      <name val="Calibri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5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rgb="FF212529"/>
      <name val="Calibri"/>
      <family val="2"/>
    </font>
    <font>
      <b/>
      <sz val="10"/>
      <color rgb="FF000000"/>
      <name val="Calibri"/>
      <family val="2"/>
      <scheme val="minor"/>
    </font>
    <font>
      <b/>
      <u/>
      <sz val="1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44" fontId="0" fillId="0" borderId="3" xfId="0" applyNumberFormat="1" applyBorder="1"/>
    <xf numFmtId="44" fontId="0" fillId="0" borderId="7" xfId="0" applyNumberFormat="1" applyBorder="1"/>
    <xf numFmtId="0" fontId="0" fillId="4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0" fillId="4" borderId="3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right" vertical="center" wrapText="1"/>
    </xf>
    <xf numFmtId="0" fontId="14" fillId="0" borderId="3" xfId="0" applyFont="1" applyBorder="1"/>
    <xf numFmtId="0" fontId="13" fillId="0" borderId="3" xfId="0" applyFont="1" applyBorder="1"/>
    <xf numFmtId="0" fontId="14" fillId="0" borderId="3" xfId="0" applyFont="1" applyBorder="1" applyAlignment="1">
      <alignment wrapText="1"/>
    </xf>
    <xf numFmtId="0" fontId="14" fillId="4" borderId="3" xfId="0" applyFont="1" applyFill="1" applyBorder="1"/>
    <xf numFmtId="0" fontId="14" fillId="0" borderId="3" xfId="0" applyFont="1" applyBorder="1" applyAlignment="1">
      <alignment vertical="center"/>
    </xf>
    <xf numFmtId="0" fontId="13" fillId="0" borderId="8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14" fillId="0" borderId="0" xfId="0" applyFont="1"/>
    <xf numFmtId="0" fontId="8" fillId="2" borderId="1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44" fontId="0" fillId="0" borderId="20" xfId="0" applyNumberFormat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44" fontId="0" fillId="0" borderId="20" xfId="0" applyNumberFormat="1" applyBorder="1" applyAlignment="1">
      <alignment horizontal="center"/>
    </xf>
    <xf numFmtId="0" fontId="3" fillId="7" borderId="3" xfId="0" applyFont="1" applyFill="1" applyBorder="1" applyAlignment="1">
      <alignment horizontal="left" wrapText="1"/>
    </xf>
    <xf numFmtId="0" fontId="7" fillId="7" borderId="3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44" fontId="0" fillId="0" borderId="23" xfId="0" applyNumberFormat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44" fontId="1" fillId="0" borderId="24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44" fontId="1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28" fillId="0" borderId="0" xfId="0" applyFont="1" applyAlignment="1">
      <alignment horizontal="left" vertical="center"/>
    </xf>
    <xf numFmtId="0" fontId="26" fillId="0" borderId="0" xfId="0" applyFont="1"/>
    <xf numFmtId="0" fontId="12" fillId="0" borderId="0" xfId="0" applyFont="1"/>
    <xf numFmtId="0" fontId="25" fillId="0" borderId="1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23" fillId="9" borderId="1" xfId="0" applyFont="1" applyFill="1" applyBorder="1" applyAlignment="1">
      <alignment horizontal="left" vertical="center"/>
    </xf>
    <xf numFmtId="0" fontId="23" fillId="9" borderId="2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5" fillId="0" borderId="33" xfId="0" applyFont="1" applyBorder="1" applyAlignment="1">
      <alignment vertical="center" wrapText="1"/>
    </xf>
    <xf numFmtId="0" fontId="25" fillId="0" borderId="34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44" fontId="0" fillId="0" borderId="33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13" xfId="0" applyNumberFormat="1" applyBorder="1" applyAlignment="1">
      <alignment horizontal="center" vertical="center"/>
    </xf>
    <xf numFmtId="44" fontId="0" fillId="0" borderId="35" xfId="0" applyNumberFormat="1" applyBorder="1" applyAlignment="1">
      <alignment horizontal="center" vertical="center"/>
    </xf>
    <xf numFmtId="44" fontId="0" fillId="0" borderId="25" xfId="0" applyNumberFormat="1" applyBorder="1" applyAlignment="1">
      <alignment horizontal="center" vertical="center"/>
    </xf>
    <xf numFmtId="44" fontId="0" fillId="0" borderId="22" xfId="0" applyNumberFormat="1" applyBorder="1" applyAlignment="1">
      <alignment horizontal="center" vertical="center"/>
    </xf>
    <xf numFmtId="0" fontId="22" fillId="0" borderId="1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9" fillId="2" borderId="28" xfId="0" applyFont="1" applyFill="1" applyBorder="1" applyAlignment="1">
      <alignment horizontal="right" vertical="center" wrapText="1"/>
    </xf>
    <xf numFmtId="0" fontId="9" fillId="2" borderId="29" xfId="0" applyFont="1" applyFill="1" applyBorder="1" applyAlignment="1">
      <alignment horizontal="right" vertical="center" wrapText="1"/>
    </xf>
    <xf numFmtId="0" fontId="9" fillId="2" borderId="30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27" xfId="0" applyFont="1" applyFill="1" applyBorder="1" applyAlignment="1">
      <alignment horizontal="right" vertical="center" wrapText="1"/>
    </xf>
    <xf numFmtId="0" fontId="8" fillId="2" borderId="36" xfId="0" applyFont="1" applyFill="1" applyBorder="1" applyAlignment="1">
      <alignment horizontal="right" vertical="center" wrapText="1"/>
    </xf>
    <xf numFmtId="0" fontId="8" fillId="2" borderId="37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7" borderId="12" xfId="0" applyFont="1" applyFill="1" applyBorder="1" applyAlignment="1">
      <alignment horizontal="left" vertical="center" wrapText="1"/>
    </xf>
    <xf numFmtId="0" fontId="25" fillId="7" borderId="34" xfId="0" applyFont="1" applyFill="1" applyBorder="1" applyAlignment="1">
      <alignment horizontal="left" vertical="center" wrapText="1"/>
    </xf>
    <xf numFmtId="0" fontId="25" fillId="7" borderId="13" xfId="0" applyFont="1" applyFill="1" applyBorder="1" applyAlignment="1">
      <alignment horizontal="left" vertical="center" wrapText="1"/>
    </xf>
    <xf numFmtId="0" fontId="25" fillId="10" borderId="12" xfId="0" quotePrefix="1" applyFont="1" applyFill="1" applyBorder="1" applyAlignment="1">
      <alignment horizontal="center" vertical="center" wrapText="1"/>
    </xf>
    <xf numFmtId="0" fontId="25" fillId="10" borderId="34" xfId="0" quotePrefix="1" applyFont="1" applyFill="1" applyBorder="1" applyAlignment="1">
      <alignment horizontal="center" vertical="center" wrapText="1"/>
    </xf>
    <xf numFmtId="0" fontId="25" fillId="10" borderId="13" xfId="0" quotePrefix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5" fillId="10" borderId="33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4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left" vertical="center" wrapText="1"/>
    </xf>
    <xf numFmtId="0" fontId="25" fillId="10" borderId="3" xfId="0" quotePrefix="1" applyFont="1" applyFill="1" applyBorder="1" applyAlignment="1">
      <alignment horizontal="center" vertical="center" wrapText="1"/>
    </xf>
    <xf numFmtId="44" fontId="0" fillId="0" borderId="38" xfId="0" applyNumberFormat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0" fontId="0" fillId="10" borderId="3" xfId="0" quotePrefix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 wrapText="1"/>
    </xf>
    <xf numFmtId="44" fontId="0" fillId="0" borderId="34" xfId="0" applyNumberFormat="1" applyBorder="1" applyAlignment="1">
      <alignment horizontal="center" vertical="center" wrapText="1"/>
    </xf>
    <xf numFmtId="44" fontId="0" fillId="0" borderId="13" xfId="0" applyNumberFormat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0" fontId="8" fillId="2" borderId="40" xfId="0" applyFont="1" applyFill="1" applyBorder="1" applyAlignment="1">
      <alignment horizontal="right" vertical="center" wrapText="1"/>
    </xf>
    <xf numFmtId="44" fontId="0" fillId="0" borderId="41" xfId="0" applyNumberFormat="1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0" fillId="10" borderId="43" xfId="0" quotePrefix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44" fontId="0" fillId="0" borderId="43" xfId="0" applyNumberFormat="1" applyBorder="1" applyAlignment="1">
      <alignment horizontal="center" vertical="center"/>
    </xf>
    <xf numFmtId="44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44" fontId="0" fillId="0" borderId="46" xfId="0" applyNumberFormat="1" applyBorder="1" applyAlignment="1">
      <alignment horizontal="center" vertical="center"/>
    </xf>
    <xf numFmtId="0" fontId="25" fillId="7" borderId="3" xfId="0" applyFont="1" applyFill="1" applyBorder="1" applyAlignment="1">
      <alignment horizontal="left" vertical="center" wrapText="1"/>
    </xf>
    <xf numFmtId="44" fontId="0" fillId="0" borderId="3" xfId="0" applyNumberForma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0" fillId="10" borderId="48" xfId="0" quotePrefix="1" applyFill="1" applyBorder="1" applyAlignment="1">
      <alignment horizontal="center" vertical="center" wrapText="1"/>
    </xf>
    <xf numFmtId="44" fontId="0" fillId="0" borderId="4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66FF"/>
      <color rgb="FFFF9999"/>
      <color rgb="FFFF7C80"/>
      <color rgb="FFFF8989"/>
      <color rgb="FFC6E0B4"/>
      <color rgb="FFFF858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Borges Fabri" id="{29F79898-FF05-4C43-AED5-F0E721E35901}" userId="S::laura.fabri@cataventocultural.org.br::90884a9b-78b3-45ec-9c71-d2abe34df27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24" displayName="Tabela24" ref="A1:F32" totalsRowShown="0" headerRowBorderDxfId="1" tableBorderDxfId="0">
  <autoFilter ref="A1:F32" xr:uid="{00000000-0009-0000-0100-000003000000}"/>
  <sortState xmlns:xlrd2="http://schemas.microsoft.com/office/spreadsheetml/2017/richdata2" ref="A2:F32">
    <sortCondition ref="B1:B32"/>
  </sortState>
  <tableColumns count="6">
    <tableColumn id="1" xr3:uid="{00000000-0010-0000-0000-000001000000}" name="Item"/>
    <tableColumn id="2" xr3:uid="{00000000-0010-0000-0000-000002000000}" name="Descrição do Equipamento"/>
    <tableColumn id="3" xr3:uid="{00000000-0010-0000-0000-000003000000}" name="Quantidade total solicitada"/>
    <tableColumn id="5" xr3:uid="{00000000-0010-0000-0000-000005000000}" name="Coluna14"/>
    <tableColumn id="19" xr3:uid="{00000000-0010-0000-0000-000013000000}" name="Valor unitário em R$"/>
    <tableColumn id="20" xr3:uid="{00000000-0010-0000-0000-000014000000}" name="Valor total em R$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5-03-14T14:20:27.48" personId="{29F79898-FF05-4C43-AED5-F0E721E35901}" id="{0CB34EC4-49CC-4EF7-A20F-286CDB047D0F}">
    <text>Mas eles especificam a marca, não deveríamos colocar aqui?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zoomScale="60" zoomScaleNormal="60" workbookViewId="0">
      <pane xSplit="2" topLeftCell="D1" activePane="topRight" state="frozen"/>
      <selection pane="topRight" activeCell="I13" sqref="I13"/>
    </sheetView>
  </sheetViews>
  <sheetFormatPr defaultRowHeight="15" x14ac:dyDescent="0.25"/>
  <cols>
    <col min="1" max="1" width="13.42578125" customWidth="1"/>
    <col min="2" max="2" width="121.5703125" style="14" bestFit="1" customWidth="1"/>
    <col min="3" max="3" width="17.5703125" customWidth="1"/>
    <col min="4" max="4" width="19.140625" customWidth="1"/>
    <col min="5" max="8" width="12.5703125" bestFit="1" customWidth="1"/>
    <col min="9" max="9" width="14.5703125" bestFit="1" customWidth="1"/>
    <col min="10" max="10" width="14.5703125" customWidth="1"/>
    <col min="11" max="11" width="14.85546875" bestFit="1" customWidth="1"/>
    <col min="12" max="12" width="22" customWidth="1"/>
    <col min="13" max="13" width="20.28515625" customWidth="1"/>
    <col min="14" max="17" width="22" customWidth="1"/>
    <col min="18" max="18" width="21.7109375" customWidth="1"/>
    <col min="19" max="19" width="22" customWidth="1"/>
    <col min="20" max="20" width="19.42578125" customWidth="1"/>
  </cols>
  <sheetData>
    <row r="1" spans="1:20" ht="75.75" customHeight="1" x14ac:dyDescent="0.25">
      <c r="A1" s="10" t="s">
        <v>0</v>
      </c>
      <c r="B1" s="13" t="s">
        <v>1</v>
      </c>
      <c r="C1" s="8" t="s">
        <v>2</v>
      </c>
      <c r="D1" s="8" t="s">
        <v>3</v>
      </c>
      <c r="E1" s="16" t="s">
        <v>4</v>
      </c>
      <c r="F1" s="17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22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4" t="s">
        <v>16</v>
      </c>
      <c r="R1" s="23" t="s">
        <v>17</v>
      </c>
      <c r="S1" s="9" t="s">
        <v>18</v>
      </c>
      <c r="T1" s="9" t="s">
        <v>19</v>
      </c>
    </row>
    <row r="2" spans="1:20" ht="30" customHeight="1" x14ac:dyDescent="0.25">
      <c r="A2" s="10"/>
      <c r="B2" s="13"/>
      <c r="C2" s="8"/>
      <c r="D2" s="8"/>
      <c r="E2" s="16" t="s">
        <v>20</v>
      </c>
      <c r="F2" s="16" t="s">
        <v>20</v>
      </c>
      <c r="G2" s="16" t="s">
        <v>20</v>
      </c>
      <c r="H2" s="16" t="s">
        <v>20</v>
      </c>
      <c r="I2" s="16" t="s">
        <v>20</v>
      </c>
      <c r="J2" s="16" t="s">
        <v>20</v>
      </c>
      <c r="K2" s="16" t="s">
        <v>20</v>
      </c>
      <c r="L2" s="22" t="s">
        <v>21</v>
      </c>
      <c r="M2" s="22" t="s">
        <v>21</v>
      </c>
      <c r="N2" s="22" t="s">
        <v>21</v>
      </c>
      <c r="O2" s="24" t="s">
        <v>22</v>
      </c>
      <c r="P2" s="24" t="s">
        <v>22</v>
      </c>
      <c r="Q2" s="24" t="s">
        <v>22</v>
      </c>
      <c r="R2" s="24" t="s">
        <v>22</v>
      </c>
      <c r="S2" s="9"/>
      <c r="T2" s="9"/>
    </row>
    <row r="3" spans="1:20" ht="15.75" x14ac:dyDescent="0.25">
      <c r="A3" s="11">
        <v>1</v>
      </c>
      <c r="B3" s="43" t="s">
        <v>23</v>
      </c>
      <c r="C3" s="15">
        <f t="shared" ref="C3:C17" si="0">SUM(E3:R3)</f>
        <v>26</v>
      </c>
      <c r="D3" s="2"/>
      <c r="E3" s="5">
        <v>0</v>
      </c>
      <c r="F3" s="7"/>
      <c r="G3" s="7">
        <v>8</v>
      </c>
      <c r="H3" s="7">
        <v>8</v>
      </c>
      <c r="I3" s="7">
        <v>8</v>
      </c>
      <c r="J3" s="7">
        <v>2</v>
      </c>
      <c r="K3" s="7"/>
      <c r="L3" s="19"/>
      <c r="M3" s="19"/>
      <c r="N3" s="19"/>
      <c r="O3" s="19"/>
      <c r="P3" s="19"/>
      <c r="Q3" s="19"/>
      <c r="R3" s="19"/>
      <c r="S3" s="27">
        <v>1825.55</v>
      </c>
      <c r="T3" s="26">
        <f t="shared" ref="T3:T18" si="1">SUM(S3*C3)</f>
        <v>47464.299999999996</v>
      </c>
    </row>
    <row r="4" spans="1:20" ht="15.75" x14ac:dyDescent="0.25">
      <c r="A4" s="11">
        <v>2</v>
      </c>
      <c r="B4" s="43" t="s">
        <v>24</v>
      </c>
      <c r="C4" s="15">
        <f t="shared" si="0"/>
        <v>0</v>
      </c>
      <c r="D4" s="2"/>
      <c r="E4" s="5"/>
      <c r="F4" s="7"/>
      <c r="G4" s="7"/>
      <c r="H4" s="7"/>
      <c r="I4" s="7"/>
      <c r="J4" s="7"/>
      <c r="K4" s="7"/>
      <c r="L4" s="19"/>
      <c r="M4" s="19"/>
      <c r="N4" s="19"/>
      <c r="O4" s="19"/>
      <c r="P4" s="19"/>
      <c r="Q4" s="19"/>
      <c r="R4" s="19"/>
      <c r="S4" s="27">
        <v>2096.9</v>
      </c>
      <c r="T4" s="26">
        <f t="shared" si="1"/>
        <v>0</v>
      </c>
    </row>
    <row r="5" spans="1:20" ht="15.75" x14ac:dyDescent="0.25">
      <c r="A5" s="11">
        <v>3</v>
      </c>
      <c r="B5" s="44" t="s">
        <v>25</v>
      </c>
      <c r="C5" s="15">
        <f t="shared" si="0"/>
        <v>4</v>
      </c>
      <c r="D5" s="2"/>
      <c r="E5" s="5"/>
      <c r="F5" s="7"/>
      <c r="G5" s="7">
        <v>4</v>
      </c>
      <c r="H5" s="7"/>
      <c r="I5" s="7"/>
      <c r="J5" s="7"/>
      <c r="K5" s="7"/>
      <c r="L5" s="19"/>
      <c r="M5" s="19"/>
      <c r="N5" s="19"/>
      <c r="O5" s="19"/>
      <c r="P5" s="19"/>
      <c r="Q5" s="19"/>
      <c r="R5" s="19"/>
      <c r="S5" s="27">
        <v>5510.6</v>
      </c>
      <c r="T5" s="26">
        <f t="shared" si="1"/>
        <v>22042.400000000001</v>
      </c>
    </row>
    <row r="6" spans="1:20" ht="15.75" x14ac:dyDescent="0.25">
      <c r="A6" s="11">
        <v>4</v>
      </c>
      <c r="B6" s="45" t="s">
        <v>26</v>
      </c>
      <c r="C6" s="15">
        <f t="shared" si="0"/>
        <v>57</v>
      </c>
      <c r="D6" s="2"/>
      <c r="E6" s="5">
        <v>1</v>
      </c>
      <c r="F6" s="7">
        <v>2</v>
      </c>
      <c r="G6" s="7">
        <v>16</v>
      </c>
      <c r="H6" s="7">
        <v>17</v>
      </c>
      <c r="I6" s="7">
        <v>17</v>
      </c>
      <c r="J6" s="7">
        <v>4</v>
      </c>
      <c r="K6" s="7"/>
      <c r="L6" s="19"/>
      <c r="M6" s="28">
        <v>0</v>
      </c>
      <c r="N6" s="19"/>
      <c r="O6" s="28" t="s">
        <v>27</v>
      </c>
      <c r="P6" s="19"/>
      <c r="Q6" s="19"/>
      <c r="R6" s="19"/>
      <c r="S6" s="27">
        <v>541.44000000000005</v>
      </c>
      <c r="T6" s="26">
        <f t="shared" si="1"/>
        <v>30862.080000000002</v>
      </c>
    </row>
    <row r="7" spans="1:20" ht="15.75" x14ac:dyDescent="0.25">
      <c r="A7" s="11">
        <v>5</v>
      </c>
      <c r="B7" s="4" t="s">
        <v>28</v>
      </c>
      <c r="C7" s="15">
        <f t="shared" si="0"/>
        <v>4</v>
      </c>
      <c r="D7" s="2"/>
      <c r="E7" s="7"/>
      <c r="F7" s="7"/>
      <c r="G7" s="7">
        <v>2</v>
      </c>
      <c r="H7" s="7"/>
      <c r="I7" s="7"/>
      <c r="J7" s="7"/>
      <c r="K7" s="7"/>
      <c r="L7" s="19"/>
      <c r="M7" s="28">
        <v>2</v>
      </c>
      <c r="N7" s="19"/>
      <c r="O7" s="19"/>
      <c r="P7" s="19"/>
      <c r="Q7" s="19"/>
      <c r="R7" s="19"/>
      <c r="S7" s="27"/>
      <c r="T7" s="26">
        <f t="shared" si="1"/>
        <v>0</v>
      </c>
    </row>
    <row r="8" spans="1:20" ht="15.75" x14ac:dyDescent="0.25">
      <c r="A8" s="11">
        <v>6</v>
      </c>
      <c r="B8" s="43" t="s">
        <v>29</v>
      </c>
      <c r="C8" s="15">
        <f t="shared" si="0"/>
        <v>2</v>
      </c>
      <c r="D8" s="1"/>
      <c r="E8" s="5"/>
      <c r="F8" s="7"/>
      <c r="G8" s="7">
        <v>2</v>
      </c>
      <c r="H8" s="7"/>
      <c r="I8" s="7"/>
      <c r="J8" s="7"/>
      <c r="K8" s="7"/>
      <c r="L8" s="19"/>
      <c r="M8" s="19"/>
      <c r="N8" s="19"/>
      <c r="O8" s="19"/>
      <c r="P8" s="19"/>
      <c r="Q8" s="19"/>
      <c r="R8" s="19"/>
      <c r="S8" s="27">
        <v>2873.44</v>
      </c>
      <c r="T8" s="26">
        <f t="shared" si="1"/>
        <v>5746.88</v>
      </c>
    </row>
    <row r="9" spans="1:20" ht="15.75" x14ac:dyDescent="0.25">
      <c r="A9" s="11">
        <v>7</v>
      </c>
      <c r="B9" s="46" t="s">
        <v>30</v>
      </c>
      <c r="C9" s="15">
        <f t="shared" si="0"/>
        <v>8</v>
      </c>
      <c r="D9" s="3"/>
      <c r="E9" s="20"/>
      <c r="F9" s="7"/>
      <c r="G9" s="7"/>
      <c r="H9" s="7"/>
      <c r="I9" s="7">
        <v>3</v>
      </c>
      <c r="J9" s="7">
        <v>3</v>
      </c>
      <c r="K9" s="41">
        <v>2</v>
      </c>
      <c r="L9" s="19"/>
      <c r="M9" s="19"/>
      <c r="N9" s="19"/>
      <c r="O9" s="19"/>
      <c r="P9" s="19"/>
      <c r="Q9" s="19"/>
      <c r="R9" s="19"/>
      <c r="S9" s="27">
        <v>5865.63</v>
      </c>
      <c r="T9" s="26">
        <f t="shared" si="1"/>
        <v>46925.04</v>
      </c>
    </row>
    <row r="10" spans="1:20" ht="15.75" x14ac:dyDescent="0.25">
      <c r="A10" s="11">
        <v>8</v>
      </c>
      <c r="B10" s="54" t="s">
        <v>31</v>
      </c>
      <c r="C10" s="15">
        <f t="shared" si="0"/>
        <v>12</v>
      </c>
      <c r="D10" s="3"/>
      <c r="E10" s="5">
        <v>1</v>
      </c>
      <c r="F10" s="7">
        <v>2</v>
      </c>
      <c r="G10" s="7">
        <v>2</v>
      </c>
      <c r="H10" s="7">
        <v>3</v>
      </c>
      <c r="I10" s="7"/>
      <c r="J10" s="7">
        <v>0</v>
      </c>
      <c r="K10" s="7">
        <v>2</v>
      </c>
      <c r="L10" s="19"/>
      <c r="M10" s="19"/>
      <c r="N10" s="19">
        <v>2</v>
      </c>
      <c r="O10" s="19"/>
      <c r="P10" s="19"/>
      <c r="Q10" s="19"/>
      <c r="R10" s="19"/>
      <c r="S10" s="27">
        <v>5162.7</v>
      </c>
      <c r="T10" s="26">
        <f t="shared" si="1"/>
        <v>61952.399999999994</v>
      </c>
    </row>
    <row r="11" spans="1:20" ht="15.75" x14ac:dyDescent="0.25">
      <c r="A11" s="11">
        <v>9</v>
      </c>
      <c r="B11" s="4" t="s">
        <v>32</v>
      </c>
      <c r="C11" s="15">
        <f t="shared" si="0"/>
        <v>6</v>
      </c>
      <c r="D11" s="3"/>
      <c r="E11" s="5"/>
      <c r="F11" s="7"/>
      <c r="G11" s="7"/>
      <c r="H11" s="7"/>
      <c r="I11" s="7"/>
      <c r="J11" s="7"/>
      <c r="K11" s="7"/>
      <c r="L11" s="19"/>
      <c r="M11" s="28">
        <v>6</v>
      </c>
      <c r="N11" s="19"/>
      <c r="O11" s="19"/>
      <c r="P11" s="19"/>
      <c r="Q11" s="19"/>
      <c r="R11" s="19"/>
      <c r="S11" s="27"/>
      <c r="T11" s="26">
        <f t="shared" si="1"/>
        <v>0</v>
      </c>
    </row>
    <row r="12" spans="1:20" ht="15.75" x14ac:dyDescent="0.25">
      <c r="A12" s="11">
        <v>10</v>
      </c>
      <c r="B12" s="4" t="s">
        <v>33</v>
      </c>
      <c r="C12" s="15">
        <f t="shared" si="0"/>
        <v>2</v>
      </c>
      <c r="D12" s="3"/>
      <c r="E12" s="5"/>
      <c r="F12" s="7"/>
      <c r="G12" s="7"/>
      <c r="H12" s="7"/>
      <c r="I12" s="7"/>
      <c r="J12" s="7"/>
      <c r="K12" s="7"/>
      <c r="L12" s="19"/>
      <c r="M12" s="19">
        <v>2</v>
      </c>
      <c r="N12" s="19"/>
      <c r="O12" s="19"/>
      <c r="P12" s="19"/>
      <c r="Q12" s="19"/>
      <c r="R12" s="19"/>
      <c r="S12" s="27"/>
      <c r="T12" s="26">
        <f t="shared" si="1"/>
        <v>0</v>
      </c>
    </row>
    <row r="13" spans="1:20" ht="15.75" x14ac:dyDescent="0.25">
      <c r="A13" s="11">
        <v>11</v>
      </c>
      <c r="B13" s="4" t="s">
        <v>34</v>
      </c>
      <c r="C13" s="15">
        <f t="shared" si="0"/>
        <v>2</v>
      </c>
      <c r="D13" s="3"/>
      <c r="E13" s="5"/>
      <c r="F13" s="7"/>
      <c r="G13" s="7"/>
      <c r="H13" s="7"/>
      <c r="I13" s="7"/>
      <c r="J13" s="7"/>
      <c r="K13" s="7"/>
      <c r="L13" s="19"/>
      <c r="M13" s="19"/>
      <c r="N13" s="19">
        <v>2</v>
      </c>
      <c r="O13" s="19"/>
      <c r="P13" s="19"/>
      <c r="Q13" s="19"/>
      <c r="R13" s="29" t="s">
        <v>35</v>
      </c>
      <c r="S13" s="27"/>
      <c r="T13" s="26">
        <f t="shared" si="1"/>
        <v>0</v>
      </c>
    </row>
    <row r="14" spans="1:20" ht="15.75" x14ac:dyDescent="0.25">
      <c r="A14" s="11">
        <v>12</v>
      </c>
      <c r="B14" s="47" t="s">
        <v>36</v>
      </c>
      <c r="C14" s="15">
        <f t="shared" si="0"/>
        <v>0</v>
      </c>
      <c r="D14" s="3"/>
      <c r="E14" s="5"/>
      <c r="F14" s="7"/>
      <c r="G14" s="7"/>
      <c r="H14" s="7"/>
      <c r="I14" s="7"/>
      <c r="J14" s="7"/>
      <c r="K14" s="7"/>
      <c r="L14" s="19"/>
      <c r="M14" s="19"/>
      <c r="N14" s="19"/>
      <c r="O14" s="19"/>
      <c r="P14" s="29" t="s">
        <v>35</v>
      </c>
      <c r="Q14" s="19"/>
      <c r="R14" s="19"/>
      <c r="S14" s="27"/>
      <c r="T14" s="26">
        <f t="shared" si="1"/>
        <v>0</v>
      </c>
    </row>
    <row r="15" spans="1:20" ht="15.75" x14ac:dyDescent="0.25">
      <c r="A15" s="11">
        <v>13</v>
      </c>
      <c r="B15" s="43" t="s">
        <v>37</v>
      </c>
      <c r="C15" s="15">
        <f t="shared" si="0"/>
        <v>0</v>
      </c>
      <c r="D15" s="3"/>
      <c r="E15" s="5"/>
      <c r="F15" s="7"/>
      <c r="G15" s="7"/>
      <c r="H15" s="7"/>
      <c r="I15" s="7"/>
      <c r="J15" s="7"/>
      <c r="K15" s="7"/>
      <c r="L15" s="19"/>
      <c r="M15" s="19"/>
      <c r="N15" s="19"/>
      <c r="O15" s="19"/>
      <c r="P15" s="29" t="s">
        <v>35</v>
      </c>
      <c r="Q15" s="19"/>
      <c r="R15" s="19"/>
      <c r="S15" s="27"/>
      <c r="T15" s="26">
        <f t="shared" si="1"/>
        <v>0</v>
      </c>
    </row>
    <row r="16" spans="1:20" ht="15.75" x14ac:dyDescent="0.25">
      <c r="A16" s="11">
        <v>14</v>
      </c>
      <c r="B16" s="43" t="s">
        <v>38</v>
      </c>
      <c r="C16" s="15">
        <f t="shared" si="0"/>
        <v>0</v>
      </c>
      <c r="D16" s="3"/>
      <c r="E16" s="5"/>
      <c r="F16" s="7"/>
      <c r="G16" s="7"/>
      <c r="H16" s="7"/>
      <c r="I16" s="7"/>
      <c r="J16" s="7"/>
      <c r="K16" s="7"/>
      <c r="L16" s="19"/>
      <c r="M16" s="19"/>
      <c r="N16" s="19"/>
      <c r="O16" s="19"/>
      <c r="P16" s="19"/>
      <c r="Q16" s="29" t="s">
        <v>35</v>
      </c>
      <c r="R16" s="19"/>
      <c r="S16" s="27"/>
      <c r="T16" s="26">
        <f t="shared" si="1"/>
        <v>0</v>
      </c>
    </row>
    <row r="17" spans="1:20" ht="15.75" x14ac:dyDescent="0.25">
      <c r="A17" s="11">
        <v>15</v>
      </c>
      <c r="B17" s="43" t="s">
        <v>39</v>
      </c>
      <c r="C17" s="15">
        <f t="shared" si="0"/>
        <v>0</v>
      </c>
      <c r="D17" s="3"/>
      <c r="E17" s="5"/>
      <c r="F17" s="7"/>
      <c r="G17" s="7"/>
      <c r="H17" s="7"/>
      <c r="I17" s="7"/>
      <c r="J17" s="7"/>
      <c r="K17" s="7"/>
      <c r="L17" s="19"/>
      <c r="M17" s="19"/>
      <c r="N17" s="19"/>
      <c r="O17" s="19"/>
      <c r="P17" s="19"/>
      <c r="Q17" s="29" t="s">
        <v>35</v>
      </c>
      <c r="R17" s="19"/>
      <c r="S17" s="27"/>
      <c r="T17" s="26">
        <f t="shared" si="1"/>
        <v>0</v>
      </c>
    </row>
    <row r="18" spans="1:20" ht="15.75" x14ac:dyDescent="0.25">
      <c r="A18" s="11">
        <v>16</v>
      </c>
      <c r="B18" s="48" t="s">
        <v>40</v>
      </c>
      <c r="C18" s="21"/>
      <c r="D18" s="3"/>
      <c r="E18" s="5">
        <v>1</v>
      </c>
      <c r="F18" s="7">
        <v>1</v>
      </c>
      <c r="G18" s="7"/>
      <c r="H18" s="7">
        <v>1</v>
      </c>
      <c r="I18" s="7">
        <v>1</v>
      </c>
      <c r="J18" s="7"/>
      <c r="K18" s="7"/>
      <c r="L18" s="4"/>
      <c r="M18" s="4"/>
      <c r="N18" s="4"/>
      <c r="O18" s="4"/>
      <c r="P18" s="4"/>
      <c r="Q18" s="4"/>
      <c r="R18" s="4"/>
      <c r="S18" s="26"/>
      <c r="T18" s="26">
        <f t="shared" si="1"/>
        <v>0</v>
      </c>
    </row>
    <row r="19" spans="1:20" ht="15.75" x14ac:dyDescent="0.25">
      <c r="A19" s="11">
        <v>17</v>
      </c>
      <c r="B19" s="25" t="s">
        <v>41</v>
      </c>
      <c r="C19" s="30"/>
      <c r="D19" s="36"/>
      <c r="E19" s="37"/>
      <c r="F19" s="38"/>
      <c r="G19" s="38"/>
      <c r="H19" s="38"/>
      <c r="I19" s="38"/>
      <c r="J19" s="38" t="s">
        <v>42</v>
      </c>
      <c r="K19" s="38"/>
      <c r="L19" s="39"/>
      <c r="M19" s="39"/>
      <c r="N19" s="39"/>
      <c r="O19" s="39"/>
      <c r="P19" s="39"/>
      <c r="Q19" s="39"/>
      <c r="R19" s="39"/>
      <c r="S19" s="39"/>
      <c r="T19" s="39"/>
    </row>
    <row r="20" spans="1:20" ht="15.75" x14ac:dyDescent="0.25">
      <c r="A20" s="11">
        <v>18</v>
      </c>
      <c r="B20" s="54" t="s">
        <v>43</v>
      </c>
      <c r="C20" s="31"/>
      <c r="D20" s="32"/>
      <c r="E20" s="33"/>
      <c r="F20" s="34"/>
      <c r="G20" s="34"/>
      <c r="H20" s="34"/>
      <c r="I20" s="34"/>
      <c r="J20" s="34">
        <v>6</v>
      </c>
      <c r="K20" s="34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30" customHeight="1" x14ac:dyDescent="0.25">
      <c r="B21" s="100" t="s">
        <v>44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2"/>
      <c r="T21" s="40"/>
    </row>
    <row r="22" spans="1:20" ht="17.25" customHeight="1" x14ac:dyDescent="0.25">
      <c r="B22" s="94" t="s">
        <v>45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4"/>
    </row>
    <row r="23" spans="1:20" ht="16.5" customHeight="1" x14ac:dyDescent="0.25">
      <c r="B23" s="97" t="s">
        <v>19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9"/>
      <c r="T23" s="26">
        <f>SUM(T3:T18)</f>
        <v>214993.1</v>
      </c>
    </row>
  </sheetData>
  <mergeCells count="3">
    <mergeCell ref="B22:S22"/>
    <mergeCell ref="B23:S23"/>
    <mergeCell ref="B21:S21"/>
  </mergeCells>
  <pageMargins left="0.511811024" right="0.511811024" top="0.78740157499999996" bottom="0.78740157499999996" header="0.31496062000000002" footer="0.31496062000000002"/>
  <pageSetup paperSize="9" orientation="portrait" r:id="rId1"/>
  <colBreaks count="1" manualBreakCount="1">
    <brk id="2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workbookViewId="0">
      <pane xSplit="2" topLeftCell="C1" activePane="topRight" state="frozen"/>
      <selection pane="topRight" activeCell="B11" sqref="B11"/>
    </sheetView>
  </sheetViews>
  <sheetFormatPr defaultRowHeight="15" x14ac:dyDescent="0.25"/>
  <cols>
    <col min="1" max="1" width="13.42578125" customWidth="1"/>
    <col min="2" max="2" width="121.5703125" style="14" bestFit="1" customWidth="1"/>
    <col min="3" max="3" width="19.85546875" customWidth="1"/>
    <col min="4" max="4" width="12.5703125" bestFit="1" customWidth="1"/>
    <col min="5" max="5" width="22" customWidth="1"/>
    <col min="6" max="6" width="19.42578125" customWidth="1"/>
  </cols>
  <sheetData>
    <row r="1" spans="1:6" ht="75.75" customHeight="1" x14ac:dyDescent="0.25">
      <c r="A1" s="49" t="s">
        <v>0</v>
      </c>
      <c r="B1" s="50" t="s">
        <v>1</v>
      </c>
      <c r="C1" s="51" t="s">
        <v>2</v>
      </c>
      <c r="D1" s="52" t="s">
        <v>46</v>
      </c>
      <c r="E1" s="53" t="s">
        <v>18</v>
      </c>
      <c r="F1" s="53" t="s">
        <v>19</v>
      </c>
    </row>
    <row r="2" spans="1:6" ht="15.75" x14ac:dyDescent="0.25">
      <c r="A2" s="49"/>
      <c r="B2" s="50"/>
      <c r="C2" s="51"/>
      <c r="D2" s="16" t="s">
        <v>20</v>
      </c>
      <c r="E2" s="53"/>
      <c r="F2" s="53"/>
    </row>
    <row r="3" spans="1:6" ht="23.25" x14ac:dyDescent="0.25">
      <c r="A3" s="11">
        <v>1</v>
      </c>
      <c r="B3" s="68" t="s">
        <v>47</v>
      </c>
      <c r="C3" s="59">
        <f t="shared" ref="C3:C26" si="0">SUM(D3:D3)</f>
        <v>8</v>
      </c>
      <c r="D3" s="60">
        <v>8</v>
      </c>
      <c r="E3" s="26">
        <v>4000</v>
      </c>
      <c r="F3" s="26">
        <f>SUM(Tabela24[[#This Row],[Valor unitário em R$]]*Tabela24[[#This Row],[Quantidade total solicitada]])</f>
        <v>32000</v>
      </c>
    </row>
    <row r="4" spans="1:6" ht="23.25" x14ac:dyDescent="0.25">
      <c r="A4" s="11">
        <v>2</v>
      </c>
      <c r="B4" s="69" t="s">
        <v>48</v>
      </c>
      <c r="C4" s="59">
        <f t="shared" si="0"/>
        <v>8</v>
      </c>
      <c r="D4" s="60">
        <v>8</v>
      </c>
      <c r="E4" s="26">
        <v>800</v>
      </c>
      <c r="F4" s="26">
        <f>SUM(Tabela24[[#This Row],[Valor unitário em R$]]*Tabela24[[#This Row],[Quantidade total solicitada]])</f>
        <v>6400</v>
      </c>
    </row>
    <row r="5" spans="1:6" ht="23.25" x14ac:dyDescent="0.25">
      <c r="A5" s="11">
        <v>3</v>
      </c>
      <c r="B5" s="67" t="s">
        <v>49</v>
      </c>
      <c r="C5" s="59">
        <f t="shared" si="0"/>
        <v>1</v>
      </c>
      <c r="D5" s="60">
        <v>1</v>
      </c>
      <c r="E5" s="26">
        <v>1000</v>
      </c>
      <c r="F5" s="26">
        <f>SUM(Tabela24[[#This Row],[Valor unitário em R$]]*Tabela24[[#This Row],[Quantidade total solicitada]])</f>
        <v>1000</v>
      </c>
    </row>
    <row r="6" spans="1:6" ht="23.25" x14ac:dyDescent="0.25">
      <c r="A6" s="11">
        <v>4</v>
      </c>
      <c r="B6" s="69" t="s">
        <v>50</v>
      </c>
      <c r="C6" s="59">
        <f t="shared" si="0"/>
        <v>1</v>
      </c>
      <c r="D6" s="60">
        <v>1</v>
      </c>
      <c r="E6" s="26">
        <v>2000</v>
      </c>
      <c r="F6" s="26">
        <f>SUM(Tabela24[[#This Row],[Valor unitário em R$]]*Tabela24[[#This Row],[Quantidade total solicitada]])</f>
        <v>2000</v>
      </c>
    </row>
    <row r="7" spans="1:6" ht="23.25" x14ac:dyDescent="0.25">
      <c r="A7" s="11">
        <v>5</v>
      </c>
      <c r="B7" s="70" t="s">
        <v>51</v>
      </c>
      <c r="C7" s="59">
        <f t="shared" si="0"/>
        <v>1</v>
      </c>
      <c r="D7" s="60">
        <v>1</v>
      </c>
      <c r="E7" s="26">
        <v>900</v>
      </c>
      <c r="F7" s="26">
        <f>SUM(Tabela24[[#This Row],[Valor unitário em R$]]*Tabela24[[#This Row],[Quantidade total solicitada]])</f>
        <v>900</v>
      </c>
    </row>
    <row r="8" spans="1:6" ht="23.25" x14ac:dyDescent="0.25">
      <c r="A8" s="11">
        <v>6</v>
      </c>
      <c r="B8" s="71" t="s">
        <v>52</v>
      </c>
      <c r="C8" s="59">
        <f t="shared" si="0"/>
        <v>16</v>
      </c>
      <c r="D8" s="60">
        <v>16</v>
      </c>
      <c r="E8" s="26">
        <v>450</v>
      </c>
      <c r="F8" s="26">
        <f>SUM(Tabela24[[#This Row],[Valor unitário em R$]]*Tabela24[[#This Row],[Quantidade total solicitada]])</f>
        <v>7200</v>
      </c>
    </row>
    <row r="9" spans="1:6" ht="23.25" x14ac:dyDescent="0.25">
      <c r="A9" s="11">
        <v>7</v>
      </c>
      <c r="B9" s="72" t="s">
        <v>53</v>
      </c>
      <c r="C9" s="59">
        <f t="shared" si="0"/>
        <v>5</v>
      </c>
      <c r="D9" s="60">
        <v>5</v>
      </c>
      <c r="E9" s="26">
        <v>70</v>
      </c>
      <c r="F9" s="26">
        <f>SUM(Tabela24[[#This Row],[Valor unitário em R$]]*Tabela24[[#This Row],[Quantidade total solicitada]])</f>
        <v>350</v>
      </c>
    </row>
    <row r="10" spans="1:6" ht="23.25" x14ac:dyDescent="0.25">
      <c r="A10" s="11">
        <v>8</v>
      </c>
      <c r="B10" s="72" t="s">
        <v>54</v>
      </c>
      <c r="C10" s="59">
        <f t="shared" si="0"/>
        <v>10</v>
      </c>
      <c r="D10" s="60">
        <v>10</v>
      </c>
      <c r="E10" s="26">
        <v>60</v>
      </c>
      <c r="F10" s="26">
        <f>SUM(Tabela24[[#This Row],[Valor unitário em R$]]*Tabela24[[#This Row],[Quantidade total solicitada]])</f>
        <v>600</v>
      </c>
    </row>
    <row r="11" spans="1:6" ht="23.25" x14ac:dyDescent="0.25">
      <c r="A11" s="11">
        <v>9</v>
      </c>
      <c r="B11" s="67" t="s">
        <v>55</v>
      </c>
      <c r="C11" s="59">
        <f t="shared" si="0"/>
        <v>5</v>
      </c>
      <c r="D11" s="60">
        <v>5</v>
      </c>
      <c r="E11" s="26">
        <v>60</v>
      </c>
      <c r="F11" s="26">
        <f>SUM(Tabela24[[#This Row],[Valor unitário em R$]]*Tabela24[[#This Row],[Quantidade total solicitada]])</f>
        <v>300</v>
      </c>
    </row>
    <row r="12" spans="1:6" ht="23.25" x14ac:dyDescent="0.25">
      <c r="A12" s="11">
        <v>10</v>
      </c>
      <c r="B12" s="72" t="s">
        <v>56</v>
      </c>
      <c r="C12" s="59">
        <f t="shared" si="0"/>
        <v>10</v>
      </c>
      <c r="D12" s="61">
        <v>10</v>
      </c>
      <c r="E12" s="26">
        <v>55</v>
      </c>
      <c r="F12" s="26">
        <f>SUM(Tabela24[[#This Row],[Valor unitário em R$]]*Tabela24[[#This Row],[Quantidade total solicitada]])</f>
        <v>550</v>
      </c>
    </row>
    <row r="13" spans="1:6" ht="23.25" x14ac:dyDescent="0.25">
      <c r="A13" s="11">
        <v>11</v>
      </c>
      <c r="B13" s="67" t="s">
        <v>57</v>
      </c>
      <c r="C13" s="59">
        <f t="shared" si="0"/>
        <v>2</v>
      </c>
      <c r="D13" s="63">
        <v>2</v>
      </c>
      <c r="E13" s="66">
        <v>100</v>
      </c>
      <c r="F13" s="26">
        <f>SUM(Tabela24[[#This Row],[Valor unitário em R$]]*Tabela24[[#This Row],[Quantidade total solicitada]])</f>
        <v>200</v>
      </c>
    </row>
    <row r="14" spans="1:6" ht="23.25" x14ac:dyDescent="0.25">
      <c r="A14" s="11">
        <v>12</v>
      </c>
      <c r="B14" s="67" t="s">
        <v>58</v>
      </c>
      <c r="C14" s="59">
        <f t="shared" si="0"/>
        <v>2</v>
      </c>
      <c r="D14" s="63">
        <v>2</v>
      </c>
      <c r="E14" s="66">
        <v>100</v>
      </c>
      <c r="F14" s="26">
        <f>SUM(Tabela24[[#This Row],[Valor unitário em R$]]*Tabela24[[#This Row],[Quantidade total solicitada]])</f>
        <v>200</v>
      </c>
    </row>
    <row r="15" spans="1:6" ht="23.25" x14ac:dyDescent="0.25">
      <c r="A15" s="11">
        <v>13</v>
      </c>
      <c r="B15" s="72" t="s">
        <v>59</v>
      </c>
      <c r="C15" s="59">
        <f t="shared" si="0"/>
        <v>8</v>
      </c>
      <c r="D15" s="63">
        <v>8</v>
      </c>
      <c r="E15" s="66">
        <v>50</v>
      </c>
      <c r="F15" s="26">
        <f>SUM(Tabela24[[#This Row],[Valor unitário em R$]]*Tabela24[[#This Row],[Quantidade total solicitada]])</f>
        <v>400</v>
      </c>
    </row>
    <row r="16" spans="1:6" ht="23.25" x14ac:dyDescent="0.25">
      <c r="A16" s="11">
        <v>14</v>
      </c>
      <c r="B16" s="72" t="s">
        <v>60</v>
      </c>
      <c r="C16" s="59">
        <f t="shared" si="0"/>
        <v>2</v>
      </c>
      <c r="D16" s="63">
        <v>2</v>
      </c>
      <c r="E16" s="66">
        <v>3000</v>
      </c>
      <c r="F16" s="26">
        <f>SUM(Tabela24[[#This Row],[Valor unitário em R$]]*Tabela24[[#This Row],[Quantidade total solicitada]])</f>
        <v>6000</v>
      </c>
    </row>
    <row r="17" spans="1:6" ht="23.25" x14ac:dyDescent="0.25">
      <c r="A17" s="11">
        <v>15</v>
      </c>
      <c r="B17" s="72" t="s">
        <v>61</v>
      </c>
      <c r="C17" s="59">
        <f t="shared" si="0"/>
        <v>3</v>
      </c>
      <c r="D17" s="63">
        <v>3</v>
      </c>
      <c r="E17" s="66">
        <v>1000</v>
      </c>
      <c r="F17" s="26">
        <f>SUM(Tabela24[[#This Row],[Valor unitário em R$]]*Tabela24[[#This Row],[Quantidade total solicitada]])</f>
        <v>3000</v>
      </c>
    </row>
    <row r="18" spans="1:6" ht="23.25" x14ac:dyDescent="0.25">
      <c r="A18" s="11">
        <v>16</v>
      </c>
      <c r="B18" s="72" t="s">
        <v>62</v>
      </c>
      <c r="C18" s="59">
        <f t="shared" si="0"/>
        <v>3</v>
      </c>
      <c r="D18" s="63">
        <v>3</v>
      </c>
      <c r="E18" s="66">
        <v>1200</v>
      </c>
      <c r="F18" s="26">
        <f>SUM(Tabela24[[#This Row],[Valor unitário em R$]]*Tabela24[[#This Row],[Quantidade total solicitada]])</f>
        <v>3600</v>
      </c>
    </row>
    <row r="19" spans="1:6" ht="23.25" x14ac:dyDescent="0.25">
      <c r="A19" s="11">
        <v>17</v>
      </c>
      <c r="B19" s="72" t="s">
        <v>63</v>
      </c>
      <c r="C19" s="59">
        <f t="shared" si="0"/>
        <v>2</v>
      </c>
      <c r="D19" s="63">
        <v>2</v>
      </c>
      <c r="E19" s="66">
        <v>1200</v>
      </c>
      <c r="F19" s="26">
        <f>SUM(Tabela24[[#This Row],[Valor unitário em R$]]*Tabela24[[#This Row],[Quantidade total solicitada]])</f>
        <v>2400</v>
      </c>
    </row>
    <row r="20" spans="1:6" ht="23.25" x14ac:dyDescent="0.25">
      <c r="A20" s="11">
        <v>18</v>
      </c>
      <c r="B20" s="72" t="s">
        <v>64</v>
      </c>
      <c r="C20" s="59">
        <f t="shared" si="0"/>
        <v>2</v>
      </c>
      <c r="D20" s="63">
        <v>2</v>
      </c>
      <c r="E20" s="66">
        <v>1000</v>
      </c>
      <c r="F20" s="26">
        <f>SUM(Tabela24[[#This Row],[Valor unitário em R$]]*Tabela24[[#This Row],[Quantidade total solicitada]])</f>
        <v>2000</v>
      </c>
    </row>
    <row r="21" spans="1:6" ht="23.25" x14ac:dyDescent="0.25">
      <c r="A21" s="11">
        <v>19</v>
      </c>
      <c r="B21" s="72" t="s">
        <v>65</v>
      </c>
      <c r="C21" s="59">
        <f t="shared" si="0"/>
        <v>4</v>
      </c>
      <c r="D21" s="63">
        <v>4</v>
      </c>
      <c r="E21" s="64">
        <v>900</v>
      </c>
      <c r="F21" s="26">
        <f>SUM(Tabela24[[#This Row],[Valor unitário em R$]]*Tabela24[[#This Row],[Quantidade total solicitada]])</f>
        <v>3600</v>
      </c>
    </row>
    <row r="22" spans="1:6" ht="23.25" x14ac:dyDescent="0.25">
      <c r="A22" s="11">
        <v>20</v>
      </c>
      <c r="B22" s="72" t="s">
        <v>66</v>
      </c>
      <c r="C22" s="59">
        <f t="shared" si="0"/>
        <v>4</v>
      </c>
      <c r="D22" s="63">
        <v>4</v>
      </c>
      <c r="E22" s="64">
        <v>1300</v>
      </c>
      <c r="F22" s="26">
        <f>SUM(Tabela24[[#This Row],[Valor unitário em R$]]*Tabela24[[#This Row],[Quantidade total solicitada]])</f>
        <v>5200</v>
      </c>
    </row>
    <row r="23" spans="1:6" ht="23.25" x14ac:dyDescent="0.25">
      <c r="A23" s="11">
        <v>21</v>
      </c>
      <c r="B23" s="72" t="s">
        <v>67</v>
      </c>
      <c r="C23" s="59">
        <f t="shared" si="0"/>
        <v>8</v>
      </c>
      <c r="D23" s="63">
        <v>8</v>
      </c>
      <c r="E23" s="64">
        <v>130</v>
      </c>
      <c r="F23" s="26">
        <f>SUM(Tabela24[[#This Row],[Valor unitário em R$]]*Tabela24[[#This Row],[Quantidade total solicitada]])</f>
        <v>1040</v>
      </c>
    </row>
    <row r="24" spans="1:6" ht="23.25" x14ac:dyDescent="0.25">
      <c r="A24" s="11">
        <v>22</v>
      </c>
      <c r="B24" s="72" t="s">
        <v>68</v>
      </c>
      <c r="C24" s="59">
        <f t="shared" si="0"/>
        <v>2</v>
      </c>
      <c r="D24" s="63">
        <v>2</v>
      </c>
      <c r="E24" s="64">
        <v>800</v>
      </c>
      <c r="F24" s="26">
        <f>SUM(Tabela24[[#This Row],[Valor unitário em R$]]*Tabela24[[#This Row],[Quantidade total solicitada]])</f>
        <v>1600</v>
      </c>
    </row>
    <row r="25" spans="1:6" ht="23.25" x14ac:dyDescent="0.25">
      <c r="A25" s="11">
        <v>23</v>
      </c>
      <c r="B25" s="72" t="s">
        <v>69</v>
      </c>
      <c r="C25" s="59">
        <f t="shared" si="0"/>
        <v>4</v>
      </c>
      <c r="D25" s="63">
        <v>4</v>
      </c>
      <c r="E25" s="64">
        <v>300</v>
      </c>
      <c r="F25" s="26">
        <f>SUM(Tabela24[[#This Row],[Valor unitário em R$]]*Tabela24[[#This Row],[Quantidade total solicitada]])</f>
        <v>1200</v>
      </c>
    </row>
    <row r="26" spans="1:6" ht="23.25" x14ac:dyDescent="0.25">
      <c r="A26" s="11">
        <v>24</v>
      </c>
      <c r="B26" s="72" t="s">
        <v>70</v>
      </c>
      <c r="C26" s="59">
        <f t="shared" si="0"/>
        <v>8</v>
      </c>
      <c r="D26" s="63">
        <v>8</v>
      </c>
      <c r="E26" s="64">
        <v>300</v>
      </c>
      <c r="F26" s="26">
        <f>SUM(Tabela24[[#This Row],[Valor unitário em R$]]*Tabela24[[#This Row],[Quantidade total solicitada]])</f>
        <v>2400</v>
      </c>
    </row>
    <row r="27" spans="1:6" ht="23.25" x14ac:dyDescent="0.25">
      <c r="A27" s="11">
        <v>25</v>
      </c>
      <c r="B27" s="72"/>
      <c r="C27" s="59"/>
      <c r="D27" s="63"/>
      <c r="E27" s="64"/>
      <c r="F27" s="26"/>
    </row>
    <row r="28" spans="1:6" ht="23.25" x14ac:dyDescent="0.25">
      <c r="A28" s="11">
        <v>26</v>
      </c>
      <c r="B28" s="72"/>
      <c r="C28" s="59"/>
      <c r="D28" s="63"/>
      <c r="E28" s="64"/>
      <c r="F28" s="26"/>
    </row>
    <row r="29" spans="1:6" ht="23.25" x14ac:dyDescent="0.25">
      <c r="A29" s="11">
        <v>27</v>
      </c>
      <c r="B29" s="72"/>
      <c r="C29" s="59"/>
      <c r="D29" s="63"/>
      <c r="E29" s="64"/>
      <c r="F29" s="26"/>
    </row>
    <row r="30" spans="1:6" ht="23.25" x14ac:dyDescent="0.25">
      <c r="A30" s="11">
        <v>28</v>
      </c>
      <c r="B30" s="73"/>
      <c r="C30" s="59">
        <f>SUM(D30:D30)</f>
        <v>0</v>
      </c>
      <c r="D30" s="62"/>
      <c r="E30" s="65"/>
      <c r="F30" s="26">
        <f>SUM(Tabela24[[#This Row],[Valor unitário em R$]]*Tabela24[[#This Row],[Quantidade total solicitada]])</f>
        <v>0</v>
      </c>
    </row>
    <row r="31" spans="1:6" x14ac:dyDescent="0.25">
      <c r="A31" s="35"/>
      <c r="B31" s="58" t="s">
        <v>44</v>
      </c>
      <c r="C31" s="42"/>
      <c r="D31" s="42"/>
      <c r="E31" s="42"/>
      <c r="F31" s="35"/>
    </row>
    <row r="32" spans="1:6" ht="30" customHeight="1" x14ac:dyDescent="0.25">
      <c r="B32" s="55" t="s">
        <v>45</v>
      </c>
      <c r="C32" s="56"/>
      <c r="D32" s="56"/>
      <c r="E32" s="57"/>
      <c r="F32" s="40"/>
    </row>
    <row r="33" spans="2:6" ht="16.5" customHeight="1" x14ac:dyDescent="0.25">
      <c r="B33" s="97" t="s">
        <v>19</v>
      </c>
      <c r="C33" s="98"/>
      <c r="D33" s="98"/>
      <c r="E33" s="99"/>
      <c r="F33" s="26">
        <f>SUM(F3:F30)</f>
        <v>84140</v>
      </c>
    </row>
  </sheetData>
  <mergeCells count="1">
    <mergeCell ref="B33:E33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4"/>
  <sheetViews>
    <sheetView showGridLines="0" tabSelected="1" showWhiteSpace="0" view="pageLayout" zoomScale="86" zoomScaleNormal="100" zoomScalePageLayoutView="86" workbookViewId="0">
      <selection activeCell="B16" sqref="B16:B21"/>
    </sheetView>
  </sheetViews>
  <sheetFormatPr defaultRowHeight="15" x14ac:dyDescent="0.25"/>
  <cols>
    <col min="1" max="1" width="11.42578125" customWidth="1"/>
    <col min="2" max="2" width="83.42578125" style="12" customWidth="1"/>
    <col min="3" max="3" width="14.42578125" style="6" customWidth="1"/>
    <col min="4" max="4" width="21.140625" style="6" customWidth="1"/>
    <col min="5" max="5" width="23.7109375" style="6" customWidth="1"/>
    <col min="6" max="6" width="19.7109375" customWidth="1"/>
    <col min="7" max="7" width="21.7109375" customWidth="1"/>
    <col min="8" max="8" width="26.42578125" customWidth="1"/>
    <col min="9" max="9" width="18.5703125" customWidth="1"/>
    <col min="10" max="10" width="16.28515625" customWidth="1"/>
    <col min="11" max="11" width="5" customWidth="1"/>
  </cols>
  <sheetData>
    <row r="1" spans="1:13" ht="42" customHeight="1" thickBot="1" x14ac:dyDescent="0.3">
      <c r="A1" s="204" t="s">
        <v>129</v>
      </c>
      <c r="B1" s="103"/>
      <c r="C1" s="103"/>
      <c r="D1" s="103"/>
      <c r="E1" s="103"/>
      <c r="F1" s="103"/>
      <c r="G1" s="103"/>
      <c r="H1" s="104"/>
    </row>
    <row r="2" spans="1:13" ht="17.25" customHeight="1" x14ac:dyDescent="0.25">
      <c r="A2" s="76"/>
      <c r="B2" s="76"/>
      <c r="C2" s="76"/>
      <c r="D2" s="76"/>
      <c r="E2" s="76"/>
      <c r="F2" s="76"/>
      <c r="G2" s="76"/>
      <c r="H2" s="76"/>
    </row>
    <row r="3" spans="1:13" ht="15.75" x14ac:dyDescent="0.25">
      <c r="A3" s="111" t="s">
        <v>71</v>
      </c>
      <c r="B3" s="111"/>
      <c r="C3" s="111"/>
      <c r="D3" s="111"/>
      <c r="E3" s="111"/>
      <c r="F3" s="111"/>
      <c r="G3" s="111"/>
      <c r="H3" s="111"/>
      <c r="I3" s="203"/>
      <c r="J3" s="203"/>
      <c r="K3" s="203"/>
      <c r="L3" s="203"/>
      <c r="M3" s="203"/>
    </row>
    <row r="4" spans="1:13" ht="17.25" customHeight="1" x14ac:dyDescent="0.25">
      <c r="A4" s="111" t="s">
        <v>72</v>
      </c>
      <c r="B4" s="111"/>
      <c r="C4" s="75"/>
      <c r="D4" s="75"/>
      <c r="E4" s="75"/>
      <c r="F4" s="75"/>
      <c r="G4" s="75"/>
      <c r="H4" s="75"/>
      <c r="I4" s="203"/>
      <c r="J4" s="203"/>
      <c r="K4" s="203"/>
      <c r="L4" s="203"/>
      <c r="M4" s="203"/>
    </row>
    <row r="5" spans="1:13" ht="17.25" customHeight="1" x14ac:dyDescent="0.25">
      <c r="A5" s="111" t="s">
        <v>73</v>
      </c>
      <c r="B5" s="111"/>
      <c r="C5" s="111" t="s">
        <v>74</v>
      </c>
      <c r="D5" s="111"/>
      <c r="E5" s="111"/>
      <c r="F5" s="111"/>
      <c r="G5" s="111"/>
      <c r="H5" s="111"/>
      <c r="I5" s="203"/>
      <c r="J5" s="203"/>
      <c r="K5" s="203"/>
      <c r="L5" s="203"/>
      <c r="M5" s="203"/>
    </row>
    <row r="6" spans="1:13" ht="17.25" customHeight="1" x14ac:dyDescent="0.25">
      <c r="A6" s="111" t="s">
        <v>75</v>
      </c>
      <c r="B6" s="111"/>
      <c r="C6" s="111" t="s">
        <v>76</v>
      </c>
      <c r="D6" s="111"/>
      <c r="E6" s="111"/>
      <c r="F6" s="111"/>
      <c r="G6" s="111"/>
      <c r="H6" s="111"/>
      <c r="I6" s="203"/>
      <c r="J6" s="203"/>
      <c r="K6" s="203"/>
      <c r="L6" s="203"/>
      <c r="M6" s="203"/>
    </row>
    <row r="7" spans="1:13" ht="17.25" customHeight="1" thickBot="1" x14ac:dyDescent="0.3">
      <c r="I7" s="203"/>
      <c r="J7" s="203"/>
      <c r="K7" s="203"/>
      <c r="L7" s="203"/>
      <c r="M7" s="203"/>
    </row>
    <row r="8" spans="1:13" ht="48" thickBot="1" x14ac:dyDescent="0.3">
      <c r="A8" s="74" t="s">
        <v>0</v>
      </c>
      <c r="B8" s="74" t="s">
        <v>1</v>
      </c>
      <c r="C8" s="74" t="s">
        <v>77</v>
      </c>
      <c r="D8" s="91" t="s">
        <v>78</v>
      </c>
      <c r="E8" s="209" t="s">
        <v>79</v>
      </c>
      <c r="F8" s="74" t="s">
        <v>80</v>
      </c>
      <c r="G8" s="78" t="s">
        <v>18</v>
      </c>
      <c r="H8" s="78" t="s">
        <v>19</v>
      </c>
    </row>
    <row r="9" spans="1:13" ht="18.75" customHeight="1" thickBot="1" x14ac:dyDescent="0.3">
      <c r="A9" s="105" t="s">
        <v>81</v>
      </c>
      <c r="B9" s="106"/>
      <c r="C9" s="106"/>
      <c r="D9" s="106"/>
      <c r="E9" s="106"/>
      <c r="F9" s="106"/>
      <c r="G9" s="106"/>
      <c r="H9" s="107"/>
    </row>
    <row r="10" spans="1:13" x14ac:dyDescent="0.25">
      <c r="A10" s="112">
        <v>1</v>
      </c>
      <c r="B10" s="115" t="s">
        <v>82</v>
      </c>
      <c r="C10" s="118">
        <v>10</v>
      </c>
      <c r="D10" s="77" t="s">
        <v>83</v>
      </c>
      <c r="E10" s="152" t="s">
        <v>84</v>
      </c>
      <c r="F10" s="180"/>
      <c r="G10" s="124"/>
      <c r="H10" s="127">
        <f>G10*C10</f>
        <v>0</v>
      </c>
    </row>
    <row r="11" spans="1:13" x14ac:dyDescent="0.25">
      <c r="A11" s="113"/>
      <c r="B11" s="116"/>
      <c r="C11" s="119"/>
      <c r="D11" s="77" t="s">
        <v>85</v>
      </c>
      <c r="E11" s="147"/>
      <c r="F11" s="150"/>
      <c r="G11" s="125"/>
      <c r="H11" s="128"/>
    </row>
    <row r="12" spans="1:13" x14ac:dyDescent="0.25">
      <c r="A12" s="113"/>
      <c r="B12" s="116"/>
      <c r="C12" s="119"/>
      <c r="D12" s="77" t="s">
        <v>86</v>
      </c>
      <c r="E12" s="147"/>
      <c r="F12" s="150"/>
      <c r="G12" s="125"/>
      <c r="H12" s="128"/>
    </row>
    <row r="13" spans="1:13" x14ac:dyDescent="0.25">
      <c r="A13" s="113"/>
      <c r="B13" s="116"/>
      <c r="C13" s="119"/>
      <c r="D13" s="77" t="s">
        <v>87</v>
      </c>
      <c r="E13" s="147"/>
      <c r="F13" s="150"/>
      <c r="G13" s="125"/>
      <c r="H13" s="128"/>
    </row>
    <row r="14" spans="1:13" x14ac:dyDescent="0.25">
      <c r="A14" s="113"/>
      <c r="B14" s="116"/>
      <c r="C14" s="119"/>
      <c r="D14" s="77" t="s">
        <v>88</v>
      </c>
      <c r="E14" s="147"/>
      <c r="F14" s="150"/>
      <c r="G14" s="125"/>
      <c r="H14" s="128"/>
    </row>
    <row r="15" spans="1:13" x14ac:dyDescent="0.25">
      <c r="A15" s="114"/>
      <c r="B15" s="117"/>
      <c r="C15" s="120"/>
      <c r="D15" s="77" t="s">
        <v>89</v>
      </c>
      <c r="E15" s="148"/>
      <c r="F15" s="151"/>
      <c r="G15" s="126"/>
      <c r="H15" s="129"/>
    </row>
    <row r="16" spans="1:13" x14ac:dyDescent="0.25">
      <c r="A16" s="121">
        <v>2</v>
      </c>
      <c r="B16" s="122" t="s">
        <v>90</v>
      </c>
      <c r="C16" s="123">
        <v>10</v>
      </c>
      <c r="D16" s="77" t="s">
        <v>83</v>
      </c>
      <c r="E16" s="146" t="s">
        <v>84</v>
      </c>
      <c r="F16" s="149"/>
      <c r="G16" s="168"/>
      <c r="H16" s="167">
        <f t="shared" ref="H16:H45" si="0">G16*C16</f>
        <v>0</v>
      </c>
    </row>
    <row r="17" spans="1:8" x14ac:dyDescent="0.25">
      <c r="A17" s="113"/>
      <c r="B17" s="116"/>
      <c r="C17" s="119"/>
      <c r="D17" s="77" t="s">
        <v>85</v>
      </c>
      <c r="E17" s="147"/>
      <c r="F17" s="150"/>
      <c r="G17" s="125"/>
      <c r="H17" s="128"/>
    </row>
    <row r="18" spans="1:8" x14ac:dyDescent="0.25">
      <c r="A18" s="113"/>
      <c r="B18" s="116"/>
      <c r="C18" s="119"/>
      <c r="D18" s="77" t="s">
        <v>86</v>
      </c>
      <c r="E18" s="147"/>
      <c r="F18" s="150"/>
      <c r="G18" s="125"/>
      <c r="H18" s="128"/>
    </row>
    <row r="19" spans="1:8" x14ac:dyDescent="0.25">
      <c r="A19" s="113"/>
      <c r="B19" s="116"/>
      <c r="C19" s="119"/>
      <c r="D19" s="77" t="s">
        <v>87</v>
      </c>
      <c r="E19" s="147"/>
      <c r="F19" s="150"/>
      <c r="G19" s="125"/>
      <c r="H19" s="128"/>
    </row>
    <row r="20" spans="1:8" x14ac:dyDescent="0.25">
      <c r="A20" s="113"/>
      <c r="B20" s="116"/>
      <c r="C20" s="119"/>
      <c r="D20" s="77" t="s">
        <v>88</v>
      </c>
      <c r="E20" s="147"/>
      <c r="F20" s="150"/>
      <c r="G20" s="125"/>
      <c r="H20" s="128"/>
    </row>
    <row r="21" spans="1:8" x14ac:dyDescent="0.25">
      <c r="A21" s="114"/>
      <c r="B21" s="117"/>
      <c r="C21" s="120"/>
      <c r="D21" s="77" t="s">
        <v>89</v>
      </c>
      <c r="E21" s="148"/>
      <c r="F21" s="151"/>
      <c r="G21" s="126"/>
      <c r="H21" s="129"/>
    </row>
    <row r="22" spans="1:8" x14ac:dyDescent="0.25">
      <c r="A22" s="121">
        <v>3</v>
      </c>
      <c r="B22" s="205" t="s">
        <v>130</v>
      </c>
      <c r="C22" s="123">
        <v>10</v>
      </c>
      <c r="D22" s="77" t="s">
        <v>83</v>
      </c>
      <c r="E22" s="146" t="s">
        <v>84</v>
      </c>
      <c r="F22" s="149"/>
      <c r="G22" s="168"/>
      <c r="H22" s="167">
        <f t="shared" si="0"/>
        <v>0</v>
      </c>
    </row>
    <row r="23" spans="1:8" x14ac:dyDescent="0.25">
      <c r="A23" s="113"/>
      <c r="B23" s="206"/>
      <c r="C23" s="119"/>
      <c r="D23" s="77" t="s">
        <v>85</v>
      </c>
      <c r="E23" s="147"/>
      <c r="F23" s="150"/>
      <c r="G23" s="125"/>
      <c r="H23" s="128"/>
    </row>
    <row r="24" spans="1:8" x14ac:dyDescent="0.25">
      <c r="A24" s="113"/>
      <c r="B24" s="206"/>
      <c r="C24" s="119"/>
      <c r="D24" s="77" t="s">
        <v>86</v>
      </c>
      <c r="E24" s="147"/>
      <c r="F24" s="150"/>
      <c r="G24" s="125"/>
      <c r="H24" s="128"/>
    </row>
    <row r="25" spans="1:8" x14ac:dyDescent="0.25">
      <c r="A25" s="113"/>
      <c r="B25" s="206"/>
      <c r="C25" s="119"/>
      <c r="D25" s="77" t="s">
        <v>87</v>
      </c>
      <c r="E25" s="147"/>
      <c r="F25" s="150"/>
      <c r="G25" s="125"/>
      <c r="H25" s="128"/>
    </row>
    <row r="26" spans="1:8" x14ac:dyDescent="0.25">
      <c r="A26" s="113"/>
      <c r="B26" s="206"/>
      <c r="C26" s="119"/>
      <c r="D26" s="77" t="s">
        <v>88</v>
      </c>
      <c r="E26" s="147"/>
      <c r="F26" s="150"/>
      <c r="G26" s="125"/>
      <c r="H26" s="128"/>
    </row>
    <row r="27" spans="1:8" x14ac:dyDescent="0.25">
      <c r="A27" s="114"/>
      <c r="B27" s="207"/>
      <c r="C27" s="120"/>
      <c r="D27" s="77" t="s">
        <v>89</v>
      </c>
      <c r="E27" s="148"/>
      <c r="F27" s="151"/>
      <c r="G27" s="126"/>
      <c r="H27" s="129"/>
    </row>
    <row r="28" spans="1:8" x14ac:dyDescent="0.25">
      <c r="A28" s="121">
        <v>4</v>
      </c>
      <c r="B28" s="122" t="s">
        <v>91</v>
      </c>
      <c r="C28" s="123">
        <v>11</v>
      </c>
      <c r="D28" s="77" t="s">
        <v>83</v>
      </c>
      <c r="E28" s="146" t="s">
        <v>84</v>
      </c>
      <c r="F28" s="149"/>
      <c r="G28" s="168"/>
      <c r="H28" s="167">
        <f t="shared" si="0"/>
        <v>0</v>
      </c>
    </row>
    <row r="29" spans="1:8" x14ac:dyDescent="0.25">
      <c r="A29" s="113"/>
      <c r="B29" s="116"/>
      <c r="C29" s="119"/>
      <c r="D29" s="77" t="s">
        <v>85</v>
      </c>
      <c r="E29" s="147"/>
      <c r="F29" s="150"/>
      <c r="G29" s="125"/>
      <c r="H29" s="128"/>
    </row>
    <row r="30" spans="1:8" x14ac:dyDescent="0.25">
      <c r="A30" s="113"/>
      <c r="B30" s="116"/>
      <c r="C30" s="119"/>
      <c r="D30" s="77" t="s">
        <v>86</v>
      </c>
      <c r="E30" s="147"/>
      <c r="F30" s="150"/>
      <c r="G30" s="125"/>
      <c r="H30" s="128"/>
    </row>
    <row r="31" spans="1:8" x14ac:dyDescent="0.25">
      <c r="A31" s="113"/>
      <c r="B31" s="116"/>
      <c r="C31" s="119"/>
      <c r="D31" s="77" t="s">
        <v>87</v>
      </c>
      <c r="E31" s="147"/>
      <c r="F31" s="150"/>
      <c r="G31" s="125"/>
      <c r="H31" s="128"/>
    </row>
    <row r="32" spans="1:8" x14ac:dyDescent="0.25">
      <c r="A32" s="113"/>
      <c r="B32" s="116"/>
      <c r="C32" s="119"/>
      <c r="D32" s="77" t="s">
        <v>88</v>
      </c>
      <c r="E32" s="147"/>
      <c r="F32" s="150"/>
      <c r="G32" s="125"/>
      <c r="H32" s="128"/>
    </row>
    <row r="33" spans="1:8" x14ac:dyDescent="0.25">
      <c r="A33" s="114"/>
      <c r="B33" s="117"/>
      <c r="C33" s="120"/>
      <c r="D33" s="77" t="s">
        <v>92</v>
      </c>
      <c r="E33" s="148"/>
      <c r="F33" s="151"/>
      <c r="G33" s="126"/>
      <c r="H33" s="129"/>
    </row>
    <row r="34" spans="1:8" ht="15" customHeight="1" x14ac:dyDescent="0.25">
      <c r="A34" s="121">
        <v>5</v>
      </c>
      <c r="B34" s="122" t="s">
        <v>93</v>
      </c>
      <c r="C34" s="123">
        <v>18</v>
      </c>
      <c r="D34" s="77" t="s">
        <v>94</v>
      </c>
      <c r="E34" s="146" t="s">
        <v>84</v>
      </c>
      <c r="F34" s="149"/>
      <c r="G34" s="168"/>
      <c r="H34" s="167">
        <f t="shared" si="0"/>
        <v>0</v>
      </c>
    </row>
    <row r="35" spans="1:8" x14ac:dyDescent="0.25">
      <c r="A35" s="113"/>
      <c r="B35" s="116"/>
      <c r="C35" s="119"/>
      <c r="D35" s="77" t="s">
        <v>95</v>
      </c>
      <c r="E35" s="147"/>
      <c r="F35" s="150"/>
      <c r="G35" s="125"/>
      <c r="H35" s="128"/>
    </row>
    <row r="36" spans="1:8" x14ac:dyDescent="0.25">
      <c r="A36" s="113"/>
      <c r="B36" s="116"/>
      <c r="C36" s="119"/>
      <c r="D36" s="77" t="s">
        <v>96</v>
      </c>
      <c r="E36" s="147"/>
      <c r="F36" s="150"/>
      <c r="G36" s="125"/>
      <c r="H36" s="128"/>
    </row>
    <row r="37" spans="1:8" x14ac:dyDescent="0.25">
      <c r="A37" s="113"/>
      <c r="B37" s="116"/>
      <c r="C37" s="119"/>
      <c r="D37" s="77" t="s">
        <v>87</v>
      </c>
      <c r="E37" s="147"/>
      <c r="F37" s="150"/>
      <c r="G37" s="125"/>
      <c r="H37" s="128"/>
    </row>
    <row r="38" spans="1:8" x14ac:dyDescent="0.25">
      <c r="A38" s="113"/>
      <c r="B38" s="116"/>
      <c r="C38" s="119"/>
      <c r="D38" s="77" t="s">
        <v>97</v>
      </c>
      <c r="E38" s="147"/>
      <c r="F38" s="150"/>
      <c r="G38" s="125"/>
      <c r="H38" s="128"/>
    </row>
    <row r="39" spans="1:8" x14ac:dyDescent="0.25">
      <c r="A39" s="114"/>
      <c r="B39" s="117"/>
      <c r="C39" s="120"/>
      <c r="D39" s="77" t="s">
        <v>92</v>
      </c>
      <c r="E39" s="148"/>
      <c r="F39" s="151"/>
      <c r="G39" s="126"/>
      <c r="H39" s="129"/>
    </row>
    <row r="40" spans="1:8" x14ac:dyDescent="0.25">
      <c r="A40" s="121">
        <v>6</v>
      </c>
      <c r="B40" s="122" t="s">
        <v>98</v>
      </c>
      <c r="C40" s="123">
        <v>9</v>
      </c>
      <c r="D40" s="77" t="s">
        <v>83</v>
      </c>
      <c r="E40" s="146" t="s">
        <v>84</v>
      </c>
      <c r="F40" s="149"/>
      <c r="G40" s="168"/>
      <c r="H40" s="167">
        <f t="shared" si="0"/>
        <v>0</v>
      </c>
    </row>
    <row r="41" spans="1:8" x14ac:dyDescent="0.25">
      <c r="A41" s="113"/>
      <c r="B41" s="116"/>
      <c r="C41" s="119"/>
      <c r="D41" s="77" t="s">
        <v>99</v>
      </c>
      <c r="E41" s="147"/>
      <c r="F41" s="150"/>
      <c r="G41" s="125"/>
      <c r="H41" s="128"/>
    </row>
    <row r="42" spans="1:8" x14ac:dyDescent="0.25">
      <c r="A42" s="113"/>
      <c r="B42" s="116"/>
      <c r="C42" s="119"/>
      <c r="D42" s="77" t="s">
        <v>86</v>
      </c>
      <c r="E42" s="147"/>
      <c r="F42" s="150"/>
      <c r="G42" s="125"/>
      <c r="H42" s="128"/>
    </row>
    <row r="43" spans="1:8" x14ac:dyDescent="0.25">
      <c r="A43" s="113"/>
      <c r="B43" s="116"/>
      <c r="C43" s="119"/>
      <c r="D43" s="77" t="s">
        <v>100</v>
      </c>
      <c r="E43" s="147"/>
      <c r="F43" s="150"/>
      <c r="G43" s="125"/>
      <c r="H43" s="128"/>
    </row>
    <row r="44" spans="1:8" x14ac:dyDescent="0.25">
      <c r="A44" s="113"/>
      <c r="B44" s="116"/>
      <c r="C44" s="119"/>
      <c r="D44" s="77" t="s">
        <v>88</v>
      </c>
      <c r="E44" s="148"/>
      <c r="F44" s="151"/>
      <c r="G44" s="126"/>
      <c r="H44" s="129"/>
    </row>
    <row r="45" spans="1:8" x14ac:dyDescent="0.25">
      <c r="A45" s="154">
        <v>7</v>
      </c>
      <c r="B45" s="163" t="s">
        <v>101</v>
      </c>
      <c r="C45" s="164">
        <v>9</v>
      </c>
      <c r="D45" s="77" t="s">
        <v>83</v>
      </c>
      <c r="E45" s="146" t="s">
        <v>84</v>
      </c>
      <c r="F45" s="153"/>
      <c r="G45" s="179"/>
      <c r="H45" s="181">
        <f t="shared" si="0"/>
        <v>0</v>
      </c>
    </row>
    <row r="46" spans="1:8" x14ac:dyDescent="0.25">
      <c r="A46" s="154"/>
      <c r="B46" s="163"/>
      <c r="C46" s="164"/>
      <c r="D46" s="77" t="s">
        <v>85</v>
      </c>
      <c r="E46" s="147"/>
      <c r="F46" s="153"/>
      <c r="G46" s="179"/>
      <c r="H46" s="169"/>
    </row>
    <row r="47" spans="1:8" x14ac:dyDescent="0.25">
      <c r="A47" s="154"/>
      <c r="B47" s="163"/>
      <c r="C47" s="164"/>
      <c r="D47" s="77" t="s">
        <v>86</v>
      </c>
      <c r="E47" s="147"/>
      <c r="F47" s="153"/>
      <c r="G47" s="179"/>
      <c r="H47" s="169"/>
    </row>
    <row r="48" spans="1:8" x14ac:dyDescent="0.25">
      <c r="A48" s="154"/>
      <c r="B48" s="163"/>
      <c r="C48" s="164"/>
      <c r="D48" s="77" t="s">
        <v>87</v>
      </c>
      <c r="E48" s="147"/>
      <c r="F48" s="153"/>
      <c r="G48" s="179"/>
      <c r="H48" s="169"/>
    </row>
    <row r="49" spans="1:13" x14ac:dyDescent="0.25">
      <c r="A49" s="154"/>
      <c r="B49" s="163"/>
      <c r="C49" s="164"/>
      <c r="D49" s="77" t="s">
        <v>102</v>
      </c>
      <c r="E49" s="147"/>
      <c r="F49" s="153"/>
      <c r="G49" s="179"/>
      <c r="H49" s="169"/>
    </row>
    <row r="50" spans="1:13" ht="15.75" thickBot="1" x14ac:dyDescent="0.3">
      <c r="A50" s="121"/>
      <c r="B50" s="122"/>
      <c r="C50" s="123"/>
      <c r="D50" s="92" t="s">
        <v>89</v>
      </c>
      <c r="E50" s="147"/>
      <c r="F50" s="149"/>
      <c r="G50" s="168"/>
      <c r="H50" s="169"/>
    </row>
    <row r="51" spans="1:13" ht="18.75" customHeight="1" thickBot="1" x14ac:dyDescent="0.3">
      <c r="A51" s="108" t="s">
        <v>103</v>
      </c>
      <c r="B51" s="109"/>
      <c r="C51" s="109"/>
      <c r="D51" s="109"/>
      <c r="E51" s="109"/>
      <c r="F51" s="109"/>
      <c r="G51" s="109"/>
      <c r="H51" s="110"/>
    </row>
    <row r="52" spans="1:13" x14ac:dyDescent="0.25">
      <c r="A52" s="112">
        <v>8</v>
      </c>
      <c r="B52" s="165" t="s">
        <v>104</v>
      </c>
      <c r="C52" s="118">
        <v>4</v>
      </c>
      <c r="D52" s="77" t="s">
        <v>105</v>
      </c>
      <c r="E52" s="118"/>
      <c r="F52" s="180"/>
      <c r="G52" s="124"/>
      <c r="H52" s="127">
        <f t="shared" ref="H52:H76" si="1">G52*C52</f>
        <v>0</v>
      </c>
      <c r="I52" s="6"/>
    </row>
    <row r="53" spans="1:13" x14ac:dyDescent="0.25">
      <c r="A53" s="113"/>
      <c r="B53" s="144"/>
      <c r="C53" s="119"/>
      <c r="D53" s="77" t="s">
        <v>99</v>
      </c>
      <c r="E53" s="119"/>
      <c r="F53" s="150"/>
      <c r="G53" s="125"/>
      <c r="H53" s="128"/>
      <c r="I53" s="6"/>
    </row>
    <row r="54" spans="1:13" x14ac:dyDescent="0.25">
      <c r="A54" s="113"/>
      <c r="B54" s="144"/>
      <c r="C54" s="119"/>
      <c r="D54" s="77" t="s">
        <v>106</v>
      </c>
      <c r="E54" s="119"/>
      <c r="F54" s="150"/>
      <c r="G54" s="125"/>
      <c r="H54" s="128"/>
      <c r="I54" s="6"/>
    </row>
    <row r="55" spans="1:13" x14ac:dyDescent="0.25">
      <c r="A55" s="113"/>
      <c r="B55" s="144"/>
      <c r="C55" s="119"/>
      <c r="D55" s="77" t="s">
        <v>102</v>
      </c>
      <c r="E55" s="120"/>
      <c r="F55" s="151"/>
      <c r="G55" s="126"/>
      <c r="H55" s="129"/>
      <c r="I55" s="6"/>
    </row>
    <row r="56" spans="1:13" x14ac:dyDescent="0.25">
      <c r="A56" s="121">
        <v>9</v>
      </c>
      <c r="B56" s="156" t="s">
        <v>107</v>
      </c>
      <c r="C56" s="123">
        <v>5</v>
      </c>
      <c r="D56" s="77" t="s">
        <v>105</v>
      </c>
      <c r="E56" s="146" t="s">
        <v>84</v>
      </c>
      <c r="F56" s="149"/>
      <c r="G56" s="168"/>
      <c r="H56" s="167">
        <f t="shared" si="1"/>
        <v>0</v>
      </c>
    </row>
    <row r="57" spans="1:13" x14ac:dyDescent="0.25">
      <c r="A57" s="113"/>
      <c r="B57" s="159"/>
      <c r="C57" s="119"/>
      <c r="D57" s="77" t="s">
        <v>99</v>
      </c>
      <c r="E57" s="147"/>
      <c r="F57" s="150"/>
      <c r="G57" s="125"/>
      <c r="H57" s="128"/>
    </row>
    <row r="58" spans="1:13" x14ac:dyDescent="0.25">
      <c r="A58" s="113"/>
      <c r="B58" s="159"/>
      <c r="C58" s="119"/>
      <c r="D58" s="77" t="s">
        <v>106</v>
      </c>
      <c r="E58" s="147"/>
      <c r="F58" s="150"/>
      <c r="G58" s="125"/>
      <c r="H58" s="128"/>
    </row>
    <row r="59" spans="1:13" x14ac:dyDescent="0.25">
      <c r="A59" s="113"/>
      <c r="B59" s="159"/>
      <c r="C59" s="119"/>
      <c r="D59" s="77" t="s">
        <v>102</v>
      </c>
      <c r="E59" s="147"/>
      <c r="F59" s="150"/>
      <c r="G59" s="125"/>
      <c r="H59" s="128"/>
    </row>
    <row r="60" spans="1:13" x14ac:dyDescent="0.25">
      <c r="A60" s="113"/>
      <c r="B60" s="159"/>
      <c r="C60" s="119"/>
      <c r="D60" s="77" t="s">
        <v>89</v>
      </c>
      <c r="E60" s="148"/>
      <c r="F60" s="151"/>
      <c r="G60" s="126"/>
      <c r="H60" s="129"/>
    </row>
    <row r="61" spans="1:13" x14ac:dyDescent="0.25">
      <c r="A61" s="121">
        <v>10</v>
      </c>
      <c r="B61" s="143" t="s">
        <v>108</v>
      </c>
      <c r="C61" s="123">
        <v>18</v>
      </c>
      <c r="D61" s="77" t="s">
        <v>94</v>
      </c>
      <c r="E61" s="123"/>
      <c r="F61" s="149"/>
      <c r="G61" s="168"/>
      <c r="H61" s="167">
        <f t="shared" si="1"/>
        <v>0</v>
      </c>
      <c r="M61" s="88"/>
    </row>
    <row r="62" spans="1:13" x14ac:dyDescent="0.25">
      <c r="A62" s="113"/>
      <c r="B62" s="144"/>
      <c r="C62" s="119"/>
      <c r="D62" s="77" t="s">
        <v>95</v>
      </c>
      <c r="E62" s="119"/>
      <c r="F62" s="150"/>
      <c r="G62" s="125"/>
      <c r="H62" s="128"/>
      <c r="M62" s="88"/>
    </row>
    <row r="63" spans="1:13" x14ac:dyDescent="0.25">
      <c r="A63" s="113"/>
      <c r="B63" s="144"/>
      <c r="C63" s="119"/>
      <c r="D63" s="77" t="s">
        <v>96</v>
      </c>
      <c r="E63" s="119"/>
      <c r="F63" s="150"/>
      <c r="G63" s="125"/>
      <c r="H63" s="128"/>
      <c r="M63" s="88"/>
    </row>
    <row r="64" spans="1:13" x14ac:dyDescent="0.25">
      <c r="A64" s="113"/>
      <c r="B64" s="144"/>
      <c r="C64" s="119"/>
      <c r="D64" s="77" t="s">
        <v>88</v>
      </c>
      <c r="E64" s="119"/>
      <c r="F64" s="150"/>
      <c r="G64" s="125"/>
      <c r="H64" s="128"/>
      <c r="M64" s="88"/>
    </row>
    <row r="65" spans="1:13" x14ac:dyDescent="0.25">
      <c r="A65" s="114"/>
      <c r="B65" s="145"/>
      <c r="C65" s="120"/>
      <c r="D65" s="77" t="s">
        <v>109</v>
      </c>
      <c r="E65" s="120"/>
      <c r="F65" s="151"/>
      <c r="G65" s="126"/>
      <c r="H65" s="129"/>
      <c r="M65" s="88"/>
    </row>
    <row r="66" spans="1:13" x14ac:dyDescent="0.25">
      <c r="A66" s="121">
        <v>11</v>
      </c>
      <c r="B66" s="160" t="s">
        <v>110</v>
      </c>
      <c r="C66" s="123">
        <v>5</v>
      </c>
      <c r="D66" s="77" t="s">
        <v>105</v>
      </c>
      <c r="E66" s="146" t="s">
        <v>84</v>
      </c>
      <c r="F66" s="171"/>
      <c r="G66" s="174"/>
      <c r="H66" s="167">
        <f t="shared" si="1"/>
        <v>0</v>
      </c>
      <c r="M66" s="88"/>
    </row>
    <row r="67" spans="1:13" x14ac:dyDescent="0.25">
      <c r="A67" s="113"/>
      <c r="B67" s="161"/>
      <c r="C67" s="119"/>
      <c r="D67" s="77" t="s">
        <v>99</v>
      </c>
      <c r="E67" s="147"/>
      <c r="F67" s="172"/>
      <c r="G67" s="175"/>
      <c r="H67" s="128"/>
      <c r="M67" s="88"/>
    </row>
    <row r="68" spans="1:13" x14ac:dyDescent="0.25">
      <c r="A68" s="113"/>
      <c r="B68" s="161"/>
      <c r="C68" s="119"/>
      <c r="D68" s="77" t="s">
        <v>106</v>
      </c>
      <c r="E68" s="147"/>
      <c r="F68" s="172"/>
      <c r="G68" s="175"/>
      <c r="H68" s="128"/>
      <c r="M68" s="88"/>
    </row>
    <row r="69" spans="1:13" x14ac:dyDescent="0.25">
      <c r="A69" s="113"/>
      <c r="B69" s="161"/>
      <c r="C69" s="119"/>
      <c r="D69" s="77" t="s">
        <v>102</v>
      </c>
      <c r="E69" s="147"/>
      <c r="F69" s="172"/>
      <c r="G69" s="175"/>
      <c r="H69" s="128"/>
      <c r="M69" s="88"/>
    </row>
    <row r="70" spans="1:13" x14ac:dyDescent="0.25">
      <c r="A70" s="114"/>
      <c r="B70" s="162"/>
      <c r="C70" s="120"/>
      <c r="D70" s="77" t="s">
        <v>89</v>
      </c>
      <c r="E70" s="148"/>
      <c r="F70" s="173"/>
      <c r="G70" s="176"/>
      <c r="H70" s="129"/>
      <c r="M70" s="88"/>
    </row>
    <row r="71" spans="1:13" x14ac:dyDescent="0.25">
      <c r="A71" s="121">
        <v>12</v>
      </c>
      <c r="B71" s="160" t="s">
        <v>111</v>
      </c>
      <c r="C71" s="123">
        <v>5</v>
      </c>
      <c r="D71" s="77" t="s">
        <v>105</v>
      </c>
      <c r="E71" s="146" t="s">
        <v>84</v>
      </c>
      <c r="F71" s="149"/>
      <c r="G71" s="168"/>
      <c r="H71" s="167">
        <f t="shared" si="1"/>
        <v>0</v>
      </c>
      <c r="M71" s="88"/>
    </row>
    <row r="72" spans="1:13" x14ac:dyDescent="0.25">
      <c r="A72" s="113"/>
      <c r="B72" s="161"/>
      <c r="C72" s="119"/>
      <c r="D72" s="77" t="s">
        <v>99</v>
      </c>
      <c r="E72" s="147"/>
      <c r="F72" s="150"/>
      <c r="G72" s="125"/>
      <c r="H72" s="128"/>
      <c r="M72" s="88"/>
    </row>
    <row r="73" spans="1:13" x14ac:dyDescent="0.25">
      <c r="A73" s="113"/>
      <c r="B73" s="161"/>
      <c r="C73" s="119"/>
      <c r="D73" s="77" t="s">
        <v>106</v>
      </c>
      <c r="E73" s="147"/>
      <c r="F73" s="150"/>
      <c r="G73" s="125"/>
      <c r="H73" s="128"/>
      <c r="M73" s="88"/>
    </row>
    <row r="74" spans="1:13" x14ac:dyDescent="0.25">
      <c r="A74" s="113"/>
      <c r="B74" s="161"/>
      <c r="C74" s="119"/>
      <c r="D74" s="77" t="s">
        <v>102</v>
      </c>
      <c r="E74" s="147"/>
      <c r="F74" s="150"/>
      <c r="G74" s="125"/>
      <c r="H74" s="128"/>
      <c r="M74" s="88"/>
    </row>
    <row r="75" spans="1:13" x14ac:dyDescent="0.25">
      <c r="A75" s="113"/>
      <c r="B75" s="161"/>
      <c r="C75" s="119"/>
      <c r="D75" s="77" t="s">
        <v>89</v>
      </c>
      <c r="E75" s="147"/>
      <c r="F75" s="151"/>
      <c r="G75" s="126"/>
      <c r="H75" s="129"/>
      <c r="M75" s="88"/>
    </row>
    <row r="76" spans="1:13" x14ac:dyDescent="0.25">
      <c r="A76" s="154">
        <v>13</v>
      </c>
      <c r="B76" s="155" t="s">
        <v>112</v>
      </c>
      <c r="C76" s="157">
        <v>6</v>
      </c>
      <c r="D76" s="77" t="s">
        <v>105</v>
      </c>
      <c r="E76" s="166" t="s">
        <v>84</v>
      </c>
      <c r="F76" s="177"/>
      <c r="G76" s="179"/>
      <c r="H76" s="167">
        <f t="shared" si="1"/>
        <v>0</v>
      </c>
    </row>
    <row r="77" spans="1:13" x14ac:dyDescent="0.25">
      <c r="A77" s="154"/>
      <c r="B77" s="155"/>
      <c r="C77" s="158"/>
      <c r="D77" s="77" t="s">
        <v>99</v>
      </c>
      <c r="E77" s="166"/>
      <c r="F77" s="178"/>
      <c r="G77" s="179"/>
      <c r="H77" s="128"/>
    </row>
    <row r="78" spans="1:13" x14ac:dyDescent="0.25">
      <c r="A78" s="154"/>
      <c r="B78" s="155"/>
      <c r="C78" s="158"/>
      <c r="D78" s="77" t="s">
        <v>113</v>
      </c>
      <c r="E78" s="166"/>
      <c r="F78" s="178"/>
      <c r="G78" s="179"/>
      <c r="H78" s="128"/>
    </row>
    <row r="79" spans="1:13" x14ac:dyDescent="0.25">
      <c r="A79" s="154"/>
      <c r="B79" s="155"/>
      <c r="C79" s="158"/>
      <c r="D79" s="77" t="s">
        <v>100</v>
      </c>
      <c r="E79" s="166"/>
      <c r="F79" s="178"/>
      <c r="G79" s="179"/>
      <c r="H79" s="128"/>
    </row>
    <row r="80" spans="1:13" ht="15.75" thickBot="1" x14ac:dyDescent="0.3">
      <c r="A80" s="121"/>
      <c r="B80" s="156"/>
      <c r="C80" s="158"/>
      <c r="D80" s="90" t="s">
        <v>102</v>
      </c>
      <c r="E80" s="146"/>
      <c r="F80" s="178"/>
      <c r="G80" s="168"/>
      <c r="H80" s="128"/>
    </row>
    <row r="81" spans="1:8" ht="18.75" customHeight="1" thickBot="1" x14ac:dyDescent="0.3">
      <c r="A81" s="108" t="s">
        <v>114</v>
      </c>
      <c r="B81" s="109"/>
      <c r="C81" s="109"/>
      <c r="D81" s="109"/>
      <c r="E81" s="109"/>
      <c r="F81" s="109"/>
      <c r="G81" s="109"/>
      <c r="H81" s="110"/>
    </row>
    <row r="82" spans="1:8" x14ac:dyDescent="0.25">
      <c r="A82" s="184">
        <v>14</v>
      </c>
      <c r="B82" s="185" t="s">
        <v>115</v>
      </c>
      <c r="C82" s="186">
        <v>5</v>
      </c>
      <c r="D82" s="187" t="s">
        <v>105</v>
      </c>
      <c r="E82" s="188" t="s">
        <v>84</v>
      </c>
      <c r="F82" s="189"/>
      <c r="G82" s="190"/>
      <c r="H82" s="191">
        <f>G82*C82</f>
        <v>0</v>
      </c>
    </row>
    <row r="83" spans="1:8" x14ac:dyDescent="0.25">
      <c r="A83" s="192"/>
      <c r="B83" s="155"/>
      <c r="C83" s="154"/>
      <c r="D83" s="93" t="s">
        <v>99</v>
      </c>
      <c r="E83" s="170"/>
      <c r="F83" s="153"/>
      <c r="G83" s="179"/>
      <c r="H83" s="193"/>
    </row>
    <row r="84" spans="1:8" x14ac:dyDescent="0.25">
      <c r="A84" s="192"/>
      <c r="B84" s="155"/>
      <c r="C84" s="154"/>
      <c r="D84" s="93" t="s">
        <v>113</v>
      </c>
      <c r="E84" s="170"/>
      <c r="F84" s="153"/>
      <c r="G84" s="179"/>
      <c r="H84" s="193"/>
    </row>
    <row r="85" spans="1:8" x14ac:dyDescent="0.25">
      <c r="A85" s="192"/>
      <c r="B85" s="155"/>
      <c r="C85" s="154"/>
      <c r="D85" s="93" t="s">
        <v>87</v>
      </c>
      <c r="E85" s="170"/>
      <c r="F85" s="153"/>
      <c r="G85" s="179"/>
      <c r="H85" s="193"/>
    </row>
    <row r="86" spans="1:8" x14ac:dyDescent="0.25">
      <c r="A86" s="192"/>
      <c r="B86" s="155"/>
      <c r="C86" s="154"/>
      <c r="D86" s="93" t="s">
        <v>102</v>
      </c>
      <c r="E86" s="170"/>
      <c r="F86" s="153"/>
      <c r="G86" s="179"/>
      <c r="H86" s="193"/>
    </row>
    <row r="87" spans="1:8" x14ac:dyDescent="0.25">
      <c r="A87" s="192">
        <v>15</v>
      </c>
      <c r="B87" s="208" t="s">
        <v>131</v>
      </c>
      <c r="C87" s="154">
        <v>10</v>
      </c>
      <c r="D87" s="93" t="s">
        <v>83</v>
      </c>
      <c r="E87" s="154"/>
      <c r="F87" s="153"/>
      <c r="G87" s="179"/>
      <c r="H87" s="193">
        <f>G87*C87</f>
        <v>0</v>
      </c>
    </row>
    <row r="88" spans="1:8" x14ac:dyDescent="0.25">
      <c r="A88" s="192"/>
      <c r="B88" s="208"/>
      <c r="C88" s="154"/>
      <c r="D88" s="93" t="s">
        <v>86</v>
      </c>
      <c r="E88" s="154"/>
      <c r="F88" s="153"/>
      <c r="G88" s="179"/>
      <c r="H88" s="193"/>
    </row>
    <row r="89" spans="1:8" x14ac:dyDescent="0.25">
      <c r="A89" s="192"/>
      <c r="B89" s="208"/>
      <c r="C89" s="154"/>
      <c r="D89" s="93" t="s">
        <v>116</v>
      </c>
      <c r="E89" s="154"/>
      <c r="F89" s="153"/>
      <c r="G89" s="179"/>
      <c r="H89" s="193"/>
    </row>
    <row r="90" spans="1:8" x14ac:dyDescent="0.25">
      <c r="A90" s="192"/>
      <c r="B90" s="208"/>
      <c r="C90" s="154"/>
      <c r="D90" s="93" t="s">
        <v>88</v>
      </c>
      <c r="E90" s="154"/>
      <c r="F90" s="153"/>
      <c r="G90" s="179"/>
      <c r="H90" s="193"/>
    </row>
    <row r="91" spans="1:8" x14ac:dyDescent="0.25">
      <c r="A91" s="192">
        <v>16</v>
      </c>
      <c r="B91" s="194" t="s">
        <v>117</v>
      </c>
      <c r="C91" s="154">
        <v>10</v>
      </c>
      <c r="D91" s="93" t="s">
        <v>83</v>
      </c>
      <c r="E91" s="154"/>
      <c r="F91" s="153"/>
      <c r="G91" s="179"/>
      <c r="H91" s="193">
        <f>G91*C91</f>
        <v>0</v>
      </c>
    </row>
    <row r="92" spans="1:8" x14ac:dyDescent="0.25">
      <c r="A92" s="192"/>
      <c r="B92" s="194"/>
      <c r="C92" s="154"/>
      <c r="D92" s="93" t="s">
        <v>85</v>
      </c>
      <c r="E92" s="154"/>
      <c r="F92" s="153"/>
      <c r="G92" s="179"/>
      <c r="H92" s="193"/>
    </row>
    <row r="93" spans="1:8" x14ac:dyDescent="0.25">
      <c r="A93" s="192"/>
      <c r="B93" s="194"/>
      <c r="C93" s="154"/>
      <c r="D93" s="93" t="s">
        <v>86</v>
      </c>
      <c r="E93" s="154"/>
      <c r="F93" s="153"/>
      <c r="G93" s="179"/>
      <c r="H93" s="193"/>
    </row>
    <row r="94" spans="1:8" x14ac:dyDescent="0.25">
      <c r="A94" s="192"/>
      <c r="B94" s="194"/>
      <c r="C94" s="154"/>
      <c r="D94" s="93" t="s">
        <v>100</v>
      </c>
      <c r="E94" s="154"/>
      <c r="F94" s="153"/>
      <c r="G94" s="179"/>
      <c r="H94" s="193"/>
    </row>
    <row r="95" spans="1:8" x14ac:dyDescent="0.25">
      <c r="A95" s="192"/>
      <c r="B95" s="194"/>
      <c r="C95" s="154"/>
      <c r="D95" s="93" t="s">
        <v>88</v>
      </c>
      <c r="E95" s="154"/>
      <c r="F95" s="153"/>
      <c r="G95" s="179"/>
      <c r="H95" s="193"/>
    </row>
    <row r="96" spans="1:8" x14ac:dyDescent="0.25">
      <c r="A96" s="192">
        <v>17</v>
      </c>
      <c r="B96" s="155" t="s">
        <v>118</v>
      </c>
      <c r="C96" s="154">
        <v>10</v>
      </c>
      <c r="D96" s="93" t="s">
        <v>83</v>
      </c>
      <c r="E96" s="170" t="s">
        <v>84</v>
      </c>
      <c r="F96" s="154"/>
      <c r="G96" s="195"/>
      <c r="H96" s="193">
        <f>G96*C96</f>
        <v>0</v>
      </c>
    </row>
    <row r="97" spans="1:10" x14ac:dyDescent="0.25">
      <c r="A97" s="192"/>
      <c r="B97" s="155"/>
      <c r="C97" s="154"/>
      <c r="D97" s="93" t="s">
        <v>86</v>
      </c>
      <c r="E97" s="170"/>
      <c r="F97" s="154"/>
      <c r="G97" s="195"/>
      <c r="H97" s="193"/>
    </row>
    <row r="98" spans="1:10" x14ac:dyDescent="0.25">
      <c r="A98" s="192"/>
      <c r="B98" s="155"/>
      <c r="C98" s="154"/>
      <c r="D98" s="93" t="s">
        <v>100</v>
      </c>
      <c r="E98" s="170"/>
      <c r="F98" s="154"/>
      <c r="G98" s="195"/>
      <c r="H98" s="193"/>
    </row>
    <row r="99" spans="1:10" ht="15.75" thickBot="1" x14ac:dyDescent="0.3">
      <c r="A99" s="196"/>
      <c r="B99" s="197"/>
      <c r="C99" s="198"/>
      <c r="D99" s="199" t="s">
        <v>119</v>
      </c>
      <c r="E99" s="200"/>
      <c r="F99" s="198"/>
      <c r="G99" s="201"/>
      <c r="H99" s="202"/>
    </row>
    <row r="100" spans="1:10" x14ac:dyDescent="0.25">
      <c r="A100" s="139" t="s">
        <v>120</v>
      </c>
      <c r="B100" s="140"/>
      <c r="C100" s="140"/>
      <c r="D100" s="140"/>
      <c r="E100" s="140"/>
      <c r="F100" s="140"/>
      <c r="G100" s="182"/>
      <c r="H100" s="183">
        <f>SUM(H10:H45,H52:H76,H82:H96)</f>
        <v>0</v>
      </c>
    </row>
    <row r="101" spans="1:10" x14ac:dyDescent="0.25">
      <c r="A101" s="136" t="s">
        <v>44</v>
      </c>
      <c r="B101" s="137"/>
      <c r="C101" s="137"/>
      <c r="D101" s="137"/>
      <c r="E101" s="137"/>
      <c r="F101" s="137"/>
      <c r="G101" s="138"/>
      <c r="H101" s="79">
        <v>0</v>
      </c>
    </row>
    <row r="102" spans="1:10" x14ac:dyDescent="0.25">
      <c r="A102" s="136" t="s">
        <v>45</v>
      </c>
      <c r="B102" s="137"/>
      <c r="C102" s="137"/>
      <c r="D102" s="137"/>
      <c r="E102" s="137"/>
      <c r="F102" s="137"/>
      <c r="G102" s="138"/>
      <c r="H102" s="79">
        <v>0</v>
      </c>
    </row>
    <row r="103" spans="1:10" ht="23.25" customHeight="1" thickBot="1" x14ac:dyDescent="0.3">
      <c r="A103" s="133" t="s">
        <v>19</v>
      </c>
      <c r="B103" s="134"/>
      <c r="C103" s="134"/>
      <c r="D103" s="134"/>
      <c r="E103" s="134"/>
      <c r="F103" s="134"/>
      <c r="G103" s="135"/>
      <c r="H103" s="83">
        <f>SUM(H100,H102)-H101</f>
        <v>0</v>
      </c>
      <c r="I103" s="89"/>
      <c r="J103" s="89"/>
    </row>
    <row r="104" spans="1:10" ht="15.75" x14ac:dyDescent="0.25">
      <c r="A104" s="87" t="s">
        <v>121</v>
      </c>
      <c r="B104" s="84"/>
      <c r="C104" s="84"/>
      <c r="D104" s="84"/>
      <c r="E104" s="84"/>
      <c r="F104" s="84"/>
      <c r="G104" s="84"/>
      <c r="H104" s="85"/>
      <c r="I104" s="89"/>
      <c r="J104" s="89"/>
    </row>
    <row r="105" spans="1:10" ht="15.75" x14ac:dyDescent="0.25">
      <c r="A105" s="84"/>
      <c r="B105" s="84"/>
      <c r="C105" s="84"/>
      <c r="D105" s="84"/>
      <c r="E105" s="84"/>
      <c r="F105" s="84"/>
      <c r="G105" s="84"/>
      <c r="H105" s="86"/>
      <c r="I105" s="89"/>
      <c r="J105" s="89"/>
    </row>
    <row r="106" spans="1:10" ht="15.75" x14ac:dyDescent="0.25">
      <c r="A106" s="111" t="s">
        <v>122</v>
      </c>
      <c r="B106" s="111"/>
      <c r="C106" s="80"/>
      <c r="D106" s="80"/>
      <c r="E106" s="80"/>
      <c r="F106" s="80"/>
      <c r="G106" s="80"/>
      <c r="H106" s="80"/>
      <c r="I106" s="89"/>
      <c r="J106" s="89"/>
    </row>
    <row r="107" spans="1:10" ht="15.75" x14ac:dyDescent="0.25">
      <c r="A107" s="142" t="s">
        <v>123</v>
      </c>
      <c r="B107" s="142"/>
      <c r="C107" s="82"/>
      <c r="D107" s="82"/>
      <c r="E107" s="82"/>
      <c r="F107" s="80"/>
      <c r="G107" s="82"/>
      <c r="H107" s="80"/>
      <c r="I107" s="89"/>
      <c r="J107" s="89"/>
    </row>
    <row r="108" spans="1:10" ht="15.75" x14ac:dyDescent="0.25">
      <c r="A108" s="141" t="s">
        <v>124</v>
      </c>
      <c r="B108" s="141"/>
      <c r="C108" s="80"/>
      <c r="D108" s="80"/>
      <c r="E108" s="80"/>
      <c r="F108" s="80"/>
      <c r="G108" s="80"/>
      <c r="H108" s="80"/>
      <c r="I108" s="89"/>
      <c r="J108" s="89"/>
    </row>
    <row r="109" spans="1:10" ht="15.75" x14ac:dyDescent="0.25">
      <c r="A109" s="141" t="s">
        <v>125</v>
      </c>
      <c r="B109" s="141"/>
      <c r="C109" s="80"/>
      <c r="D109" s="80"/>
      <c r="E109" s="80"/>
      <c r="F109" s="80"/>
      <c r="G109" s="80"/>
      <c r="H109" s="80"/>
      <c r="I109" s="89"/>
      <c r="J109" s="89"/>
    </row>
    <row r="110" spans="1:10" ht="15.75" x14ac:dyDescent="0.25">
      <c r="A110" s="141" t="s">
        <v>126</v>
      </c>
      <c r="B110" s="141"/>
      <c r="C110" s="80"/>
      <c r="D110" s="80"/>
      <c r="E110" s="80"/>
      <c r="F110" s="80"/>
      <c r="G110" s="80"/>
      <c r="H110" s="80"/>
    </row>
    <row r="111" spans="1:10" ht="15.75" thickBot="1" x14ac:dyDescent="0.3">
      <c r="A111" s="80"/>
      <c r="B111" s="80"/>
      <c r="C111" s="80"/>
      <c r="D111" s="80"/>
      <c r="E111" s="80"/>
      <c r="F111" s="80"/>
      <c r="G111" s="80"/>
      <c r="H111" s="80"/>
    </row>
    <row r="112" spans="1:10" ht="82.5" customHeight="1" thickBot="1" x14ac:dyDescent="0.3">
      <c r="A112" s="130" t="s">
        <v>127</v>
      </c>
      <c r="B112" s="131"/>
      <c r="C112" s="131"/>
      <c r="D112" s="131"/>
      <c r="E112" s="131"/>
      <c r="F112" s="131"/>
      <c r="G112" s="131"/>
      <c r="H112" s="132"/>
    </row>
    <row r="113" spans="1:8" ht="55.5" customHeight="1" x14ac:dyDescent="0.25">
      <c r="A113" s="80"/>
      <c r="B113" s="80"/>
      <c r="C113" s="80"/>
      <c r="D113" s="80"/>
      <c r="E113" s="80"/>
      <c r="F113" s="80"/>
      <c r="G113" s="80"/>
      <c r="H113" s="80"/>
    </row>
    <row r="114" spans="1:8" ht="15.75" x14ac:dyDescent="0.25">
      <c r="A114" s="81" t="s">
        <v>128</v>
      </c>
      <c r="B114" s="80"/>
      <c r="C114" s="80"/>
      <c r="D114" s="80"/>
      <c r="E114" s="80"/>
      <c r="F114" s="80"/>
      <c r="G114" s="80"/>
      <c r="H114" s="80"/>
    </row>
  </sheetData>
  <mergeCells count="139">
    <mergeCell ref="G16:G21"/>
    <mergeCell ref="H16:H21"/>
    <mergeCell ref="G34:G39"/>
    <mergeCell ref="H34:H39"/>
    <mergeCell ref="F28:F33"/>
    <mergeCell ref="G28:G33"/>
    <mergeCell ref="H28:H33"/>
    <mergeCell ref="G40:G44"/>
    <mergeCell ref="H40:H44"/>
    <mergeCell ref="F10:F15"/>
    <mergeCell ref="F66:F70"/>
    <mergeCell ref="G66:G70"/>
    <mergeCell ref="H66:H70"/>
    <mergeCell ref="F61:F65"/>
    <mergeCell ref="G61:G65"/>
    <mergeCell ref="H61:H65"/>
    <mergeCell ref="G22:G27"/>
    <mergeCell ref="H22:H27"/>
    <mergeCell ref="F76:F80"/>
    <mergeCell ref="G76:G80"/>
    <mergeCell ref="G56:G60"/>
    <mergeCell ref="H56:H60"/>
    <mergeCell ref="F52:F55"/>
    <mergeCell ref="G52:G55"/>
    <mergeCell ref="H52:H55"/>
    <mergeCell ref="G45:G50"/>
    <mergeCell ref="H45:H50"/>
    <mergeCell ref="E76:E80"/>
    <mergeCell ref="H76:H80"/>
    <mergeCell ref="F71:F75"/>
    <mergeCell ref="G71:G75"/>
    <mergeCell ref="H71:H75"/>
    <mergeCell ref="H91:H95"/>
    <mergeCell ref="H96:H99"/>
    <mergeCell ref="F82:F86"/>
    <mergeCell ref="F87:F90"/>
    <mergeCell ref="G82:G86"/>
    <mergeCell ref="G87:G90"/>
    <mergeCell ref="H82:H86"/>
    <mergeCell ref="H87:H90"/>
    <mergeCell ref="E96:E99"/>
    <mergeCell ref="E91:E95"/>
    <mergeCell ref="F91:F95"/>
    <mergeCell ref="F96:F99"/>
    <mergeCell ref="G96:G99"/>
    <mergeCell ref="G91:G95"/>
    <mergeCell ref="E87:E90"/>
    <mergeCell ref="E82:E86"/>
    <mergeCell ref="A91:A95"/>
    <mergeCell ref="B91:B95"/>
    <mergeCell ref="C91:C95"/>
    <mergeCell ref="A96:A99"/>
    <mergeCell ref="B96:B99"/>
    <mergeCell ref="C96:C99"/>
    <mergeCell ref="A87:A90"/>
    <mergeCell ref="B87:B90"/>
    <mergeCell ref="C87:C90"/>
    <mergeCell ref="A76:A80"/>
    <mergeCell ref="B76:B80"/>
    <mergeCell ref="C76:C80"/>
    <mergeCell ref="A82:A86"/>
    <mergeCell ref="B82:B86"/>
    <mergeCell ref="C82:C86"/>
    <mergeCell ref="E66:E70"/>
    <mergeCell ref="E71:E75"/>
    <mergeCell ref="E40:E44"/>
    <mergeCell ref="A66:A70"/>
    <mergeCell ref="B66:B70"/>
    <mergeCell ref="C66:C70"/>
    <mergeCell ref="A71:A75"/>
    <mergeCell ref="B71:B75"/>
    <mergeCell ref="C71:C75"/>
    <mergeCell ref="A45:A50"/>
    <mergeCell ref="B45:B50"/>
    <mergeCell ref="C45:C50"/>
    <mergeCell ref="A52:A55"/>
    <mergeCell ref="B52:B55"/>
    <mergeCell ref="C52:C55"/>
    <mergeCell ref="A56:A60"/>
    <mergeCell ref="B56:B60"/>
    <mergeCell ref="C56:C60"/>
    <mergeCell ref="E10:E15"/>
    <mergeCell ref="F45:F50"/>
    <mergeCell ref="F34:F39"/>
    <mergeCell ref="F22:F27"/>
    <mergeCell ref="E34:E39"/>
    <mergeCell ref="E28:E33"/>
    <mergeCell ref="E45:E50"/>
    <mergeCell ref="A34:A39"/>
    <mergeCell ref="B34:B39"/>
    <mergeCell ref="C34:C39"/>
    <mergeCell ref="A40:A44"/>
    <mergeCell ref="B40:B44"/>
    <mergeCell ref="C40:C44"/>
    <mergeCell ref="C61:C65"/>
    <mergeCell ref="B61:B65"/>
    <mergeCell ref="A61:A65"/>
    <mergeCell ref="E56:E60"/>
    <mergeCell ref="E52:E55"/>
    <mergeCell ref="E61:E65"/>
    <mergeCell ref="E22:E27"/>
    <mergeCell ref="E16:E21"/>
    <mergeCell ref="F56:F60"/>
    <mergeCell ref="F40:F44"/>
    <mergeCell ref="F16:F21"/>
    <mergeCell ref="A112:H112"/>
    <mergeCell ref="A103:G103"/>
    <mergeCell ref="A102:G102"/>
    <mergeCell ref="A101:G101"/>
    <mergeCell ref="A100:G100"/>
    <mergeCell ref="A110:B110"/>
    <mergeCell ref="A109:B109"/>
    <mergeCell ref="A108:B108"/>
    <mergeCell ref="A107:B107"/>
    <mergeCell ref="A106:B106"/>
    <mergeCell ref="A1:H1"/>
    <mergeCell ref="A9:H9"/>
    <mergeCell ref="A81:H81"/>
    <mergeCell ref="A51:H51"/>
    <mergeCell ref="A3:H3"/>
    <mergeCell ref="A4:B4"/>
    <mergeCell ref="A6:B6"/>
    <mergeCell ref="A5:B5"/>
    <mergeCell ref="C6:H6"/>
    <mergeCell ref="C5:H5"/>
    <mergeCell ref="A10:A15"/>
    <mergeCell ref="B10:B15"/>
    <mergeCell ref="C10:C15"/>
    <mergeCell ref="A16:A21"/>
    <mergeCell ref="B16:B21"/>
    <mergeCell ref="C16:C21"/>
    <mergeCell ref="A22:A27"/>
    <mergeCell ref="B22:B27"/>
    <mergeCell ref="C22:C27"/>
    <mergeCell ref="A28:A33"/>
    <mergeCell ref="B28:B33"/>
    <mergeCell ref="C28:C33"/>
    <mergeCell ref="G10:G15"/>
    <mergeCell ref="H10:H15"/>
  </mergeCells>
  <pageMargins left="3.9270833333333331E-2" right="0.55859375" top="0.6875" bottom="0.78740157499999996" header="0.31496062000000002" footer="0.31496062000000002"/>
  <pageSetup paperSize="9" scale="3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9965A0D5B842458F3D797A30B06816" ma:contentTypeVersion="16" ma:contentTypeDescription="Crie um novo documento." ma:contentTypeScope="" ma:versionID="66793a0329aa9917b8e2cb1f2b3c3da6">
  <xsd:schema xmlns:xsd="http://www.w3.org/2001/XMLSchema" xmlns:xs="http://www.w3.org/2001/XMLSchema" xmlns:p="http://schemas.microsoft.com/office/2006/metadata/properties" xmlns:ns1="http://schemas.microsoft.com/sharepoint/v3" xmlns:ns3="b61cffeb-700f-431c-8c99-fd910caccb20" xmlns:ns4="c99ef23a-5b5a-4923-9d7f-d6d3ff83f18a" targetNamespace="http://schemas.microsoft.com/office/2006/metadata/properties" ma:root="true" ma:fieldsID="25eb600d74be771c438e31e1ee46a31b" ns1:_="" ns3:_="" ns4:_="">
    <xsd:import namespace="http://schemas.microsoft.com/sharepoint/v3"/>
    <xsd:import namespace="b61cffeb-700f-431c-8c99-fd910caccb20"/>
    <xsd:import namespace="c99ef23a-5b5a-4923-9d7f-d6d3ff83f1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cffeb-700f-431c-8c99-fd910cacc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ef23a-5b5a-4923-9d7f-d6d3ff83f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B6034-83E7-4006-BDF7-7705240FE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1cffeb-700f-431c-8c99-fd910caccb20"/>
    <ds:schemaRef ds:uri="c99ef23a-5b5a-4923-9d7f-d6d3ff83f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228F7-B06C-4B71-8D63-484BAED914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58F2529-3D79-427B-8928-05EA53901B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Gabarito por espaço - segurança</vt:lpstr>
      <vt:lpstr>Gabarito por espaço1</vt:lpstr>
      <vt:lpstr>Planilha para edital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2025-03-21T15:23:54Z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0x0101001F9965A0D5B842458F3D797A30B06816</vt:lpwstr>
  </property>
</Properties>
</file>