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aura.fabri\Documents\Editais - Laura\Edital 15.2024\"/>
    </mc:Choice>
  </mc:AlternateContent>
  <xr:revisionPtr revIDLastSave="0" documentId="13_ncr:1_{DB0B39B6-3B38-4C56-9740-9FFF5DC4B8A8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Gabarito por espaço - segurança" sheetId="4" state="hidden" r:id="rId1"/>
    <sheet name="Gabarito por espaço1" sheetId="7" state="hidden" r:id="rId2"/>
    <sheet name="Planilha para edital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5" l="1"/>
  <c r="G23" i="5"/>
  <c r="G22" i="5"/>
  <c r="G21" i="5"/>
  <c r="G20" i="5"/>
  <c r="G19" i="5"/>
  <c r="G18" i="5"/>
  <c r="G28" i="5" l="1"/>
  <c r="G26" i="5"/>
  <c r="G27" i="5"/>
  <c r="G11" i="5"/>
  <c r="G12" i="5"/>
  <c r="G13" i="5"/>
  <c r="G14" i="5"/>
  <c r="G15" i="5"/>
  <c r="G16" i="5"/>
  <c r="G25" i="5"/>
  <c r="C26" i="7"/>
  <c r="F26" i="7" s="1"/>
  <c r="C25" i="7"/>
  <c r="F25" i="7" s="1"/>
  <c r="C24" i="7"/>
  <c r="F24" i="7" s="1"/>
  <c r="C23" i="7"/>
  <c r="F23" i="7" s="1"/>
  <c r="C21" i="7"/>
  <c r="F21" i="7" s="1"/>
  <c r="C22" i="7"/>
  <c r="F22" i="7" s="1"/>
  <c r="C20" i="7"/>
  <c r="F20" i="7" s="1"/>
  <c r="C17" i="7"/>
  <c r="F17" i="7" s="1"/>
  <c r="C18" i="7"/>
  <c r="F18" i="7"/>
  <c r="C19" i="7"/>
  <c r="F19" i="7" s="1"/>
  <c r="C30" i="7"/>
  <c r="C16" i="7"/>
  <c r="F16" i="7" s="1"/>
  <c r="C15" i="7"/>
  <c r="F15" i="7" s="1"/>
  <c r="C8" i="7"/>
  <c r="C9" i="7"/>
  <c r="C10" i="7"/>
  <c r="C11" i="7"/>
  <c r="F11" i="7" s="1"/>
  <c r="C12" i="7"/>
  <c r="C13" i="7"/>
  <c r="F13" i="7" s="1"/>
  <c r="C14" i="7"/>
  <c r="F14" i="7" s="1"/>
  <c r="C7" i="7"/>
  <c r="C6" i="7"/>
  <c r="C5" i="7"/>
  <c r="C4" i="7"/>
  <c r="C3" i="7"/>
  <c r="C11" i="4"/>
  <c r="T11" i="4" s="1"/>
  <c r="T18" i="4"/>
  <c r="C4" i="4"/>
  <c r="C5" i="4"/>
  <c r="C6" i="4"/>
  <c r="T6" i="4" s="1"/>
  <c r="C7" i="4"/>
  <c r="C8" i="4"/>
  <c r="C9" i="4"/>
  <c r="C10" i="4"/>
  <c r="C12" i="4"/>
  <c r="C13" i="4"/>
  <c r="C14" i="4"/>
  <c r="C15" i="4"/>
  <c r="C16" i="4"/>
  <c r="C17" i="4"/>
  <c r="C3" i="4"/>
  <c r="G29" i="5" l="1"/>
  <c r="G32" i="5" s="1"/>
  <c r="F30" i="7"/>
  <c r="F10" i="7"/>
  <c r="F9" i="7"/>
  <c r="F12" i="7"/>
  <c r="F8" i="7"/>
  <c r="F3" i="7"/>
  <c r="F7" i="7"/>
  <c r="F6" i="7"/>
  <c r="F5" i="7"/>
  <c r="F4" i="7"/>
  <c r="T3" i="4"/>
  <c r="T17" i="4"/>
  <c r="T16" i="4"/>
  <c r="T15" i="4"/>
  <c r="T14" i="4"/>
  <c r="T13" i="4"/>
  <c r="T12" i="4"/>
  <c r="T10" i="4"/>
  <c r="T9" i="4"/>
  <c r="T8" i="4"/>
  <c r="T7" i="4"/>
  <c r="T5" i="4"/>
  <c r="T4" i="4"/>
  <c r="T23" i="4" s="1"/>
  <c r="F33" i="7" l="1"/>
</calcChain>
</file>

<file path=xl/sharedStrings.xml><?xml version="1.0" encoding="utf-8"?>
<sst xmlns="http://schemas.openxmlformats.org/spreadsheetml/2006/main" count="155" uniqueCount="111">
  <si>
    <t>Item</t>
  </si>
  <si>
    <t>Descrição do Equipamento</t>
  </si>
  <si>
    <t>Quantidade total solicitada</t>
  </si>
  <si>
    <t>Quantidades por Local de Entrega</t>
  </si>
  <si>
    <t>DANÇA</t>
  </si>
  <si>
    <t>CIRCO</t>
  </si>
  <si>
    <t>TÊXTIL E MODA</t>
  </si>
  <si>
    <t>ÁUDIO VISUAL</t>
  </si>
  <si>
    <t>PRODUÇÃO MUSICAL</t>
  </si>
  <si>
    <t>ACERVO FIGURINO</t>
  </si>
  <si>
    <t>DEPÓSITO FORMAÇÃO CULTURAL</t>
  </si>
  <si>
    <t>TEATRO E MULTIUSO</t>
  </si>
  <si>
    <t>CAMARINS</t>
  </si>
  <si>
    <t>DEPÓSITO P.A.</t>
  </si>
  <si>
    <t>MULTIUSO</t>
  </si>
  <si>
    <t>FOYER</t>
  </si>
  <si>
    <t>COPA</t>
  </si>
  <si>
    <t>DEPÓSITO</t>
  </si>
  <si>
    <t>Valor unitário em R$</t>
  </si>
  <si>
    <t>Valor total em R$</t>
  </si>
  <si>
    <t>FORMAÇÃO</t>
  </si>
  <si>
    <t>PROMOÇÃO E ARTICULAÇÃO</t>
  </si>
  <si>
    <t>PMSP</t>
  </si>
  <si>
    <r>
      <rPr>
        <b/>
        <sz val="11"/>
        <color rgb="FF000000"/>
        <rFont val="Calibri"/>
        <scheme val="minor"/>
      </rPr>
      <t>Mesa retangular 180x77cm</t>
    </r>
    <r>
      <rPr>
        <sz val="11"/>
        <color rgb="FF000000"/>
        <rFont val="Calibri"/>
        <scheme val="minor"/>
      </rPr>
      <t xml:space="preserve"> </t>
    </r>
  </si>
  <si>
    <r>
      <rPr>
        <b/>
        <sz val="11"/>
        <color rgb="FF000000"/>
        <rFont val="Calibri"/>
        <scheme val="minor"/>
      </rPr>
      <t>Mesa Retangular</t>
    </r>
    <r>
      <rPr>
        <sz val="11"/>
        <color rgb="FF000000"/>
        <rFont val="Calibri"/>
        <scheme val="minor"/>
      </rPr>
      <t xml:space="preserve"> </t>
    </r>
    <r>
      <rPr>
        <b/>
        <sz val="11"/>
        <color rgb="FF000000"/>
        <rFont val="Calibri"/>
        <scheme val="minor"/>
      </rPr>
      <t>210x77cm</t>
    </r>
    <r>
      <rPr>
        <sz val="11"/>
        <color rgb="FF000000"/>
        <rFont val="Calibri"/>
        <scheme val="minor"/>
      </rPr>
      <t xml:space="preserve"> </t>
    </r>
  </si>
  <si>
    <t>Bancada 150x92x77 (LxAxP)</t>
  </si>
  <si>
    <r>
      <rPr>
        <b/>
        <sz val="11"/>
        <color rgb="FF000000"/>
        <rFont val="Calibri"/>
        <scheme val="minor"/>
      </rPr>
      <t xml:space="preserve">Cadeira empilhável </t>
    </r>
    <r>
      <rPr>
        <sz val="11"/>
        <color rgb="FF000000"/>
        <rFont val="Calibri"/>
        <scheme val="minor"/>
      </rPr>
      <t xml:space="preserve">- Cadeiras de estrutura e assento na cor preto.H= 46cm (Adulto) </t>
    </r>
  </si>
  <si>
    <t>x</t>
  </si>
  <si>
    <r>
      <rPr>
        <b/>
        <sz val="11"/>
        <color theme="1"/>
        <rFont val="Calibri"/>
        <family val="2"/>
        <scheme val="minor"/>
      </rPr>
      <t>Arara metálica 120cm</t>
    </r>
    <r>
      <rPr>
        <sz val="11"/>
        <color theme="1"/>
        <rFont val="Calibri"/>
        <family val="2"/>
        <scheme val="minor"/>
      </rPr>
      <t xml:space="preserve"> para roupas</t>
    </r>
  </si>
  <si>
    <r>
      <rPr>
        <b/>
        <sz val="11"/>
        <color rgb="FF000000"/>
        <rFont val="Calibri"/>
        <scheme val="minor"/>
      </rPr>
      <t>Estante 92 x 182 x 45 cm</t>
    </r>
    <r>
      <rPr>
        <sz val="11"/>
        <color rgb="FF000000"/>
        <rFont val="Calibri"/>
        <scheme val="minor"/>
      </rPr>
      <t xml:space="preserve"> (LxAxP) </t>
    </r>
  </si>
  <si>
    <r>
      <rPr>
        <b/>
        <sz val="11"/>
        <color rgb="FF000000"/>
        <rFont val="Calibri"/>
        <scheme val="minor"/>
      </rPr>
      <t>Estante 122 x 182 x 45 cm</t>
    </r>
    <r>
      <rPr>
        <sz val="11"/>
        <color rgb="FF000000"/>
        <rFont val="Calibri"/>
        <scheme val="minor"/>
      </rPr>
      <t xml:space="preserve"> (LxAxP) </t>
    </r>
  </si>
  <si>
    <r>
      <rPr>
        <b/>
        <sz val="11"/>
        <color rgb="FF000000"/>
        <rFont val="Calibri"/>
        <scheme val="minor"/>
      </rPr>
      <t>Armário alto - 92x182x45cm</t>
    </r>
    <r>
      <rPr>
        <sz val="11"/>
        <color rgb="FF000000"/>
        <rFont val="Calibri"/>
        <scheme val="minor"/>
      </rPr>
      <t xml:space="preserve"> (LxAxP) </t>
    </r>
  </si>
  <si>
    <t>Bancos altos</t>
  </si>
  <si>
    <t>Poltrona</t>
  </si>
  <si>
    <t>Estante de Aço</t>
  </si>
  <si>
    <t>?</t>
  </si>
  <si>
    <r>
      <rPr>
        <b/>
        <sz val="11"/>
        <color rgb="FF000000"/>
        <rFont val="Calibri"/>
        <scheme val="minor"/>
      </rPr>
      <t>Mesa 220C x 78L x 92A</t>
    </r>
    <r>
      <rPr>
        <sz val="11"/>
        <color rgb="FF000000"/>
        <rFont val="Calibri"/>
        <scheme val="minor"/>
      </rPr>
      <t xml:space="preserve"> cm com rodas de freio e com compartimento para tomadas</t>
    </r>
  </si>
  <si>
    <r>
      <rPr>
        <b/>
        <sz val="11"/>
        <color rgb="FF000000"/>
        <rFont val="Calibri"/>
        <scheme val="minor"/>
      </rPr>
      <t>Banqueta com encosto</t>
    </r>
    <r>
      <rPr>
        <sz val="11"/>
        <color rgb="FF000000"/>
        <rFont val="Calibri"/>
        <scheme val="minor"/>
      </rPr>
      <t xml:space="preserve"> A= 65cm </t>
    </r>
    <r>
      <rPr>
        <sz val="11"/>
        <color rgb="FFFF0000"/>
        <rFont val="Calibri"/>
        <scheme val="minor"/>
      </rPr>
      <t>(acho que A=75/76)</t>
    </r>
  </si>
  <si>
    <r>
      <rPr>
        <b/>
        <sz val="11"/>
        <color rgb="FF000000"/>
        <rFont val="Calibri"/>
        <scheme val="minor"/>
      </rPr>
      <t>Mesa para refeitório 180x76x77cm</t>
    </r>
    <r>
      <rPr>
        <sz val="11"/>
        <color rgb="FF000000"/>
        <rFont val="Calibri"/>
        <scheme val="minor"/>
      </rPr>
      <t xml:space="preserve"> (LxAxP)  , acabamento de tampo, bordas e estrutura na cor preta</t>
    </r>
  </si>
  <si>
    <r>
      <rPr>
        <b/>
        <sz val="11"/>
        <color rgb="FF000000"/>
        <rFont val="Calibri"/>
        <scheme val="minor"/>
      </rPr>
      <t xml:space="preserve">Banco para refeitório 180x46x30cm </t>
    </r>
    <r>
      <rPr>
        <sz val="11"/>
        <color rgb="FF000000"/>
        <rFont val="Calibri"/>
        <scheme val="minor"/>
      </rPr>
      <t>(LxAxP) com acabamentos, bordas e estrutura na cor preto e assento laminado</t>
    </r>
  </si>
  <si>
    <t>Mesa auxiliar preta 120x78x60 (LxAxP)</t>
  </si>
  <si>
    <r>
      <rPr>
        <b/>
        <sz val="11"/>
        <color rgb="FF000000"/>
        <rFont val="Calibri"/>
        <scheme val="minor"/>
      </rPr>
      <t xml:space="preserve">ARARA </t>
    </r>
    <r>
      <rPr>
        <sz val="11"/>
        <color rgb="FF000000"/>
        <rFont val="Calibri"/>
        <scheme val="minor"/>
      </rPr>
      <t>dupla</t>
    </r>
  </si>
  <si>
    <t>A confirmar</t>
  </si>
  <si>
    <r>
      <rPr>
        <b/>
        <sz val="11"/>
        <color rgb="FF000000"/>
        <rFont val="Calibri"/>
        <scheme val="minor"/>
      </rPr>
      <t>Armário alto - 92x182x45cm</t>
    </r>
    <r>
      <rPr>
        <sz val="11"/>
        <color rgb="FF000000"/>
        <rFont val="Calibri"/>
        <scheme val="minor"/>
      </rPr>
      <t xml:space="preserve"> (LxAxP) cor preta </t>
    </r>
    <r>
      <rPr>
        <b/>
        <sz val="11"/>
        <color rgb="FF000000"/>
        <rFont val="Calibri"/>
        <scheme val="minor"/>
      </rPr>
      <t>VAZADO para ventilação</t>
    </r>
  </si>
  <si>
    <t>Valor total de desconto (se houver) em R$</t>
  </si>
  <si>
    <t>Valor total de frete (se houver) em R$</t>
  </si>
  <si>
    <t>Coluna14</t>
  </si>
  <si>
    <t>INTERFACE - 2 CANAIS (M-AUDIO - AIR 192|14)</t>
  </si>
  <si>
    <t>CONTROLADOR MIDI - 2 OITAVAS (AKAI Professional MPK Mini MK3)</t>
  </si>
  <si>
    <t>INTERFACE - 2 CANAIS (M-AUDIO - AIR 192|4)</t>
  </si>
  <si>
    <t>CONTROLADOR MIDI - 4 OITAVAS (Controlador Arturia Keylab Essential 49 Mk3)</t>
  </si>
  <si>
    <t>FONE DE OUVIDO - AKG K240</t>
  </si>
  <si>
    <t>FONE DE OUVIDO AKG K52</t>
  </si>
  <si>
    <t>CABO XLR/XLR - 4,57 METROS -  SANTO ANGELO - NINJA LW</t>
  </si>
  <si>
    <t>CABO XLR/XLR - 3,05 METROS - SANTO ANGELO - NINJA LW</t>
  </si>
  <si>
    <t>CABO P10/P10  -  4,57 METROS - SANTO ANGELO - NINJA GUITAR</t>
  </si>
  <si>
    <t>CABO P10/P10 - 3,05 METROS - SANTO ANGELO NINJA GUITAR</t>
  </si>
  <si>
    <t>CABO P10/P10 - TRS  -  1 METROS -</t>
  </si>
  <si>
    <t>CABO XLR/XLR - TRS  -  1 METROS -</t>
  </si>
  <si>
    <t>SPLITER P10MACHO X 2P10FEMEA</t>
  </si>
  <si>
    <t>MONITOR REFERENCIA - 8POL - YAMAHA HS8 (UNIDADE)</t>
  </si>
  <si>
    <t>GUITARRA TAGIMA TG 530</t>
  </si>
  <si>
    <t>BAIXO TAGIMA TW 65</t>
  </si>
  <si>
    <t>VIOLÃO AÇO TAGIMA TW 29</t>
  </si>
  <si>
    <t>VIOLÃO NYLON TAGIMA CARTAGENA FLAT CUTAWAY</t>
  </si>
  <si>
    <t>MICROFONE CONDENSADOR (AUDIO TECHNICA AT2020)</t>
  </si>
  <si>
    <t xml:space="preserve">MICROFONE DINÂMICO - SHURE SM57 </t>
  </si>
  <si>
    <t>PEDESTAL GIRAFA MICROFONE - IBOX</t>
  </si>
  <si>
    <t>SUPORTE MONITOR DE REFERÊNCIA (UNIDADE) - ALTURA REGULÁVEL 90CM - 150CM</t>
  </si>
  <si>
    <t>DIFUSOR ACUSTICO PARA MICROFONE</t>
  </si>
  <si>
    <t>DAW - REAPER - DISCOUNTED LICENCE - PARA INSTITUIÇÕES SEM FINS LUCRATIVOS OU EDUCACIONAIS</t>
  </si>
  <si>
    <t>Razão Social da empresa:</t>
  </si>
  <si>
    <t>CNPJ:</t>
  </si>
  <si>
    <t>Contato:</t>
  </si>
  <si>
    <t>Telefone de contato:</t>
  </si>
  <si>
    <t>E-mail:</t>
  </si>
  <si>
    <t>Data:</t>
  </si>
  <si>
    <t>Quantidade</t>
  </si>
  <si>
    <r>
      <rPr>
        <b/>
        <sz val="12"/>
        <color rgb="FF000000"/>
        <rFont val="Calibri"/>
        <scheme val="minor"/>
      </rPr>
      <t xml:space="preserve">    Marca e Modelo       </t>
    </r>
    <r>
      <rPr>
        <b/>
        <sz val="10"/>
        <color rgb="FF000000"/>
        <rFont val="Calibri"/>
        <scheme val="minor"/>
      </rPr>
      <t>(apenas nos campos livres)</t>
    </r>
  </si>
  <si>
    <t>Período de garantia
(em meses)</t>
  </si>
  <si>
    <t xml:space="preserve">Equipamentos Câmeras e Periféricos </t>
  </si>
  <si>
    <t xml:space="preserve">CÂMERA SONY A6400 </t>
  </si>
  <si>
    <t>-</t>
  </si>
  <si>
    <t xml:space="preserve">LENTE SONY FE 50MM </t>
  </si>
  <si>
    <t>CAGE PARA SONY A6400</t>
  </si>
  <si>
    <t>BATERIA SONY NP-FW50</t>
  </si>
  <si>
    <t>CARTÃO DE MEMÓRIA SANDISK SDXC EXTREME PRO 64 GB PRO CLASSE 10 U3 - MÍNIMO 170 MBS</t>
  </si>
  <si>
    <t>TRIPÉ NEST NT-777 COM CABEÇA HIDRÁULICA</t>
  </si>
  <si>
    <t>SHOULDER RIG</t>
  </si>
  <si>
    <t xml:space="preserve">Equipamentos Iluminação e Estúdio </t>
  </si>
  <si>
    <t>KIT ILUMINAÇÃO PARA ESTÚDIO FOTOGRÁFICO (KIT 2 SOFTBOX SOQUETE E27 QUADRUPLO 50X70 + TRIPÉ)</t>
  </si>
  <si>
    <t>SUPORTE PARA FUNDO INFINITO GREIKA YS_504 3X3M</t>
  </si>
  <si>
    <t>GRAMPO PRENDEDOR PARA FUNDO INFINITO MODELO ALICATE</t>
  </si>
  <si>
    <t>TECIDO PARA FUNDO INFINITO 3MX5M  COR BRANCO - TECIDO QUE NÃO AMASSE (LYCRA/ELASTANO)</t>
  </si>
  <si>
    <t>TECIDO PARA FUNDO INFINITO 3MX5M  COR PRETO - TECIDO QUE NÃO AMASSE (LYCRA/ELASTANO)</t>
  </si>
  <si>
    <t>ILUMINADOR DE LED EM BASTÃO Q508A RGB COM CONTROLE REMOTO E 12 NÍVEIS DE INTENSIDADE - 100 LUX - 3000K/6000K MODELO Q508A RGB - MARCA LUXCEO</t>
  </si>
  <si>
    <t xml:space="preserve">Equipamentos de Som </t>
  </si>
  <si>
    <t xml:space="preserve">ÁUDIO GRAVADOR DIGITAL ZOOM H1 HANDY RECORDER </t>
  </si>
  <si>
    <t>CABO ADAPTADOR FONE P2  AÚDIO PARA IPHONE - 11 PRO MAX</t>
  </si>
  <si>
    <t>CABO P2 MACHO FÊMEA ESTÉREO 10MTS</t>
  </si>
  <si>
    <t xml:space="preserve">LAPELA BOYA BLUETOOTH </t>
  </si>
  <si>
    <t>Valor total dos itens em R$</t>
  </si>
  <si>
    <t>Obs.: Informar a marca e o modelo ofertados apenas para os itens 8, 10, 15 e 16. Para os demais é obrigatório seguir as marcas e modelos indicados.</t>
  </si>
  <si>
    <t>Forma de pagamento:   Boleto (  )      Depósito (  )</t>
  </si>
  <si>
    <t>Em caso de depósito, informar os dados bacários, conforme o item 05 (cinco) do escopo do edital.</t>
  </si>
  <si>
    <t>Banco:</t>
  </si>
  <si>
    <t>Agência:</t>
  </si>
  <si>
    <t>Conta corrente:</t>
  </si>
  <si>
    <t>Espaço livre para observações que se fizerem necessárias por parte da proponente.</t>
  </si>
  <si>
    <t>Assinatura do responsável legal da empresa: ______________________________________.</t>
  </si>
  <si>
    <r>
      <t xml:space="preserve">Edital </t>
    </r>
    <r>
      <rPr>
        <b/>
        <u/>
        <sz val="15"/>
        <rFont val="Calibri"/>
        <family val="2"/>
        <scheme val="minor"/>
      </rPr>
      <t xml:space="preserve">15/24 </t>
    </r>
    <r>
      <rPr>
        <b/>
        <u/>
        <sz val="15"/>
        <color rgb="FF000000"/>
        <rFont val="Calibri"/>
        <family val="2"/>
        <scheme val="minor"/>
      </rPr>
      <t>- Anexo I - Proposta Comercial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</si>
</sst>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212529"/>
      <name val="Calibri"/>
      <family val="2"/>
    </font>
    <font>
      <b/>
      <sz val="12"/>
      <color rgb="FF212529"/>
      <name val="Calibri"/>
      <family val="2"/>
    </font>
    <font>
      <b/>
      <u/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11"/>
      <color rgb="FFFF0000"/>
      <name val="Calibri"/>
      <scheme val="minor"/>
    </font>
    <font>
      <sz val="18"/>
      <color rgb="FF000000"/>
      <name val="Calibri"/>
      <family val="2"/>
    </font>
    <font>
      <sz val="18"/>
      <color theme="1"/>
      <name val="Calibri"/>
      <family val="2"/>
      <scheme val="minor"/>
    </font>
    <font>
      <sz val="18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theme="1"/>
      <name val="Calibri"/>
      <family val="2"/>
    </font>
    <font>
      <b/>
      <u/>
      <sz val="15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i/>
      <sz val="12"/>
      <color rgb="FF212529"/>
      <name val="Calibri"/>
      <family val="2"/>
    </font>
    <font>
      <b/>
      <sz val="12"/>
      <color rgb="FF000000"/>
      <name val="Calibri"/>
      <scheme val="minor"/>
    </font>
    <font>
      <b/>
      <sz val="10"/>
      <color rgb="FF000000"/>
      <name val="Calibri"/>
      <scheme val="minor"/>
    </font>
    <font>
      <sz val="10"/>
      <color rgb="FF000000"/>
      <name val="Calibri"/>
      <family val="2"/>
    </font>
    <font>
      <b/>
      <u/>
      <sz val="1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wrapText="1"/>
    </xf>
    <xf numFmtId="44" fontId="0" fillId="0" borderId="3" xfId="0" applyNumberFormat="1" applyBorder="1"/>
    <xf numFmtId="44" fontId="0" fillId="0" borderId="7" xfId="0" applyNumberFormat="1" applyBorder="1"/>
    <xf numFmtId="0" fontId="0" fillId="4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12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0" fillId="0" borderId="11" xfId="0" applyBorder="1"/>
    <xf numFmtId="0" fontId="0" fillId="4" borderId="3" xfId="0" applyFill="1" applyBorder="1" applyAlignment="1">
      <alignment horizontal="center" vertical="center"/>
    </xf>
    <xf numFmtId="0" fontId="8" fillId="2" borderId="9" xfId="0" applyFont="1" applyFill="1" applyBorder="1" applyAlignment="1">
      <alignment horizontal="right" vertical="center" wrapText="1"/>
    </xf>
    <xf numFmtId="0" fontId="14" fillId="0" borderId="3" xfId="0" applyFont="1" applyBorder="1"/>
    <xf numFmtId="0" fontId="13" fillId="0" borderId="3" xfId="0" applyFont="1" applyBorder="1"/>
    <xf numFmtId="0" fontId="14" fillId="0" borderId="3" xfId="0" applyFont="1" applyBorder="1" applyAlignment="1">
      <alignment wrapText="1"/>
    </xf>
    <xf numFmtId="0" fontId="14" fillId="4" borderId="3" xfId="0" applyFont="1" applyFill="1" applyBorder="1"/>
    <xf numFmtId="0" fontId="14" fillId="0" borderId="3" xfId="0" applyFont="1" applyBorder="1" applyAlignment="1">
      <alignment vertical="center"/>
    </xf>
    <xf numFmtId="0" fontId="13" fillId="0" borderId="8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14" fillId="0" borderId="0" xfId="0" applyFont="1"/>
    <xf numFmtId="0" fontId="8" fillId="2" borderId="14" xfId="0" applyFont="1" applyFill="1" applyBorder="1" applyAlignment="1">
      <alignment horizontal="right" vertical="center" wrapText="1"/>
    </xf>
    <xf numFmtId="0" fontId="8" fillId="2" borderId="15" xfId="0" applyFont="1" applyFill="1" applyBorder="1" applyAlignment="1">
      <alignment horizontal="right" vertical="center" wrapText="1"/>
    </xf>
    <xf numFmtId="0" fontId="8" fillId="2" borderId="16" xfId="0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44" fontId="0" fillId="0" borderId="20" xfId="0" applyNumberFormat="1" applyBorder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44" fontId="0" fillId="0" borderId="20" xfId="0" applyNumberFormat="1" applyBorder="1" applyAlignment="1">
      <alignment horizontal="center"/>
    </xf>
    <xf numFmtId="0" fontId="3" fillId="7" borderId="3" xfId="0" applyFont="1" applyFill="1" applyBorder="1" applyAlignment="1">
      <alignment horizontal="left" wrapText="1"/>
    </xf>
    <xf numFmtId="0" fontId="7" fillId="7" borderId="3" xfId="0" applyFont="1" applyFill="1" applyBorder="1" applyAlignment="1">
      <alignment horizontal="left" wrapText="1"/>
    </xf>
    <xf numFmtId="0" fontId="7" fillId="8" borderId="3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8" borderId="3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1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25" fillId="0" borderId="3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44" fontId="0" fillId="0" borderId="13" xfId="0" applyNumberFormat="1" applyBorder="1" applyAlignment="1">
      <alignment vertical="center"/>
    </xf>
    <xf numFmtId="44" fontId="0" fillId="0" borderId="2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44" fontId="0" fillId="0" borderId="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44" fontId="0" fillId="0" borderId="23" xfId="0" applyNumberFormat="1" applyBorder="1" applyAlignment="1">
      <alignment vertical="center"/>
    </xf>
    <xf numFmtId="44" fontId="0" fillId="0" borderId="27" xfId="0" applyNumberFormat="1" applyBorder="1" applyAlignment="1">
      <alignment vertical="center"/>
    </xf>
    <xf numFmtId="44" fontId="0" fillId="0" borderId="24" xfId="0" applyNumberFormat="1" applyBorder="1" applyAlignment="1">
      <alignment vertical="center"/>
    </xf>
    <xf numFmtId="44" fontId="0" fillId="0" borderId="25" xfId="0" applyNumberFormat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28" xfId="0" applyBorder="1" applyAlignment="1">
      <alignment horizontal="center" vertical="center" wrapText="1"/>
    </xf>
    <xf numFmtId="44" fontId="0" fillId="0" borderId="29" xfId="0" applyNumberFormat="1" applyBorder="1" applyAlignment="1">
      <alignment vertical="center"/>
    </xf>
    <xf numFmtId="0" fontId="20" fillId="0" borderId="0" xfId="0" applyFont="1" applyAlignment="1">
      <alignment horizontal="left" vertical="center"/>
    </xf>
    <xf numFmtId="44" fontId="1" fillId="0" borderId="26" xfId="0" applyNumberFormat="1" applyFont="1" applyBorder="1" applyAlignment="1">
      <alignment vertical="center"/>
    </xf>
    <xf numFmtId="0" fontId="0" fillId="0" borderId="12" xfId="0" applyBorder="1" applyAlignment="1">
      <alignment vertical="center" wrapText="1"/>
    </xf>
    <xf numFmtId="44" fontId="0" fillId="0" borderId="12" xfId="0" applyNumberFormat="1" applyBorder="1" applyAlignment="1">
      <alignment vertical="center" wrapText="1"/>
    </xf>
    <xf numFmtId="44" fontId="0" fillId="0" borderId="3" xfId="0" applyNumberFormat="1" applyBorder="1" applyAlignment="1">
      <alignment vertical="center" wrapText="1"/>
    </xf>
    <xf numFmtId="0" fontId="27" fillId="0" borderId="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7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44" fontId="1" fillId="0" borderId="0" xfId="0" applyNumberFormat="1" applyFont="1" applyAlignment="1">
      <alignment vertical="center"/>
    </xf>
    <xf numFmtId="44" fontId="0" fillId="0" borderId="0" xfId="0" applyNumberFormat="1" applyAlignment="1">
      <alignment vertical="center"/>
    </xf>
    <xf numFmtId="0" fontId="28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center" vertical="center" wrapText="1"/>
    </xf>
    <xf numFmtId="0" fontId="26" fillId="0" borderId="0" xfId="0" applyFont="1"/>
    <xf numFmtId="0" fontId="12" fillId="0" borderId="0" xfId="0" applyFont="1"/>
    <xf numFmtId="0" fontId="29" fillId="0" borderId="21" xfId="0" applyFont="1" applyBorder="1" applyAlignment="1">
      <alignment horizontal="center" vertical="center" wrapText="1"/>
    </xf>
    <xf numFmtId="0" fontId="25" fillId="10" borderId="3" xfId="0" quotePrefix="1" applyFont="1" applyFill="1" applyBorder="1" applyAlignment="1">
      <alignment horizontal="center" vertical="center" wrapText="1"/>
    </xf>
    <xf numFmtId="0" fontId="31" fillId="10" borderId="3" xfId="0" quotePrefix="1" applyFont="1" applyFill="1" applyBorder="1" applyAlignment="1">
      <alignment horizontal="center" vertical="center" wrapText="1"/>
    </xf>
    <xf numFmtId="0" fontId="25" fillId="10" borderId="12" xfId="0" quotePrefix="1" applyFont="1" applyFill="1" applyBorder="1" applyAlignment="1">
      <alignment horizontal="center" vertical="center" wrapText="1"/>
    </xf>
    <xf numFmtId="0" fontId="0" fillId="10" borderId="8" xfId="0" quotePrefix="1" applyFill="1" applyBorder="1" applyAlignment="1">
      <alignment horizontal="center" vertical="center" wrapText="1"/>
    </xf>
    <xf numFmtId="0" fontId="0" fillId="10" borderId="28" xfId="0" quotePrefix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horizontal="right" vertical="center" wrapText="1"/>
    </xf>
    <xf numFmtId="0" fontId="8" fillId="2" borderId="19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horizontal="right" vertical="center" wrapText="1"/>
    </xf>
    <xf numFmtId="0" fontId="8" fillId="2" borderId="15" xfId="0" applyFont="1" applyFill="1" applyBorder="1" applyAlignment="1">
      <alignment horizontal="right" vertical="center" wrapText="1"/>
    </xf>
    <xf numFmtId="0" fontId="8" fillId="2" borderId="16" xfId="0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top"/>
    </xf>
    <xf numFmtId="0" fontId="22" fillId="0" borderId="2" xfId="0" applyFont="1" applyBorder="1" applyAlignment="1">
      <alignment horizontal="left" vertical="top"/>
    </xf>
    <xf numFmtId="0" fontId="22" fillId="0" borderId="4" xfId="0" applyFont="1" applyBorder="1" applyAlignment="1">
      <alignment horizontal="left" vertical="top"/>
    </xf>
    <xf numFmtId="0" fontId="9" fillId="2" borderId="35" xfId="0" applyFont="1" applyFill="1" applyBorder="1" applyAlignment="1">
      <alignment horizontal="right" vertical="center" wrapText="1"/>
    </xf>
    <xf numFmtId="0" fontId="9" fillId="2" borderId="36" xfId="0" applyFont="1" applyFill="1" applyBorder="1" applyAlignment="1">
      <alignment horizontal="right" vertical="center" wrapText="1"/>
    </xf>
    <xf numFmtId="0" fontId="9" fillId="2" borderId="37" xfId="0" applyFont="1" applyFill="1" applyBorder="1" applyAlignment="1">
      <alignment horizontal="right" vertical="center" wrapText="1"/>
    </xf>
    <xf numFmtId="0" fontId="8" fillId="2" borderId="33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8" fillId="2" borderId="34" xfId="0" applyFont="1" applyFill="1" applyBorder="1" applyAlignment="1">
      <alignment horizontal="right" vertical="center" wrapText="1"/>
    </xf>
    <xf numFmtId="0" fontId="8" fillId="2" borderId="30" xfId="0" applyFont="1" applyFill="1" applyBorder="1" applyAlignment="1">
      <alignment horizontal="right" vertical="center" wrapText="1"/>
    </xf>
    <xf numFmtId="0" fontId="8" fillId="2" borderId="31" xfId="0" applyFont="1" applyFill="1" applyBorder="1" applyAlignment="1">
      <alignment horizontal="right" vertical="center" wrapText="1"/>
    </xf>
    <xf numFmtId="0" fontId="8" fillId="2" borderId="32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wrapText="1"/>
    </xf>
    <xf numFmtId="0" fontId="1" fillId="9" borderId="2" xfId="0" applyFont="1" applyFill="1" applyBorder="1" applyAlignment="1">
      <alignment horizontal="center" wrapText="1"/>
    </xf>
    <xf numFmtId="0" fontId="1" fillId="9" borderId="4" xfId="0" applyFont="1" applyFill="1" applyBorder="1" applyAlignment="1">
      <alignment horizontal="center" wrapText="1"/>
    </xf>
    <xf numFmtId="0" fontId="23" fillId="9" borderId="1" xfId="0" applyFont="1" applyFill="1" applyBorder="1" applyAlignment="1">
      <alignment horizontal="center" vertical="center"/>
    </xf>
    <xf numFmtId="0" fontId="23" fillId="9" borderId="2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66FF"/>
      <color rgb="FFFF9999"/>
      <color rgb="FFFF7C80"/>
      <color rgb="FFFF8989"/>
      <color rgb="FFC6E0B4"/>
      <color rgb="FFFF8585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24" displayName="Tabela24" ref="A1:F32" totalsRowShown="0" headerRowBorderDxfId="1" tableBorderDxfId="0">
  <autoFilter ref="A1:F32" xr:uid="{00000000-0009-0000-0100-000003000000}"/>
  <sortState xmlns:xlrd2="http://schemas.microsoft.com/office/spreadsheetml/2017/richdata2" ref="A2:F32">
    <sortCondition ref="B1:B32"/>
  </sortState>
  <tableColumns count="6">
    <tableColumn id="1" xr3:uid="{00000000-0010-0000-0000-000001000000}" name="Item"/>
    <tableColumn id="2" xr3:uid="{00000000-0010-0000-0000-000002000000}" name="Descrição do Equipamento"/>
    <tableColumn id="3" xr3:uid="{00000000-0010-0000-0000-000003000000}" name="Quantidade total solicitada"/>
    <tableColumn id="5" xr3:uid="{00000000-0010-0000-0000-000005000000}" name="Coluna14"/>
    <tableColumn id="19" xr3:uid="{00000000-0010-0000-0000-000013000000}" name="Valor unitário em R$"/>
    <tableColumn id="20" xr3:uid="{00000000-0010-0000-0000-000014000000}" name="Valor total em R$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zoomScale="60" zoomScaleNormal="60" workbookViewId="0">
      <pane xSplit="2" topLeftCell="D1" activePane="topRight" state="frozen"/>
      <selection pane="topRight" activeCell="I13" sqref="I13"/>
    </sheetView>
  </sheetViews>
  <sheetFormatPr defaultRowHeight="15" x14ac:dyDescent="0.25"/>
  <cols>
    <col min="1" max="1" width="13.42578125" customWidth="1"/>
    <col min="2" max="2" width="121.5703125" style="14" bestFit="1" customWidth="1"/>
    <col min="3" max="3" width="17.5703125" customWidth="1"/>
    <col min="4" max="4" width="19.140625" customWidth="1"/>
    <col min="5" max="8" width="12.5703125" bestFit="1" customWidth="1"/>
    <col min="9" max="9" width="14.5703125" bestFit="1" customWidth="1"/>
    <col min="10" max="10" width="14.5703125" customWidth="1"/>
    <col min="11" max="11" width="14.85546875" bestFit="1" customWidth="1"/>
    <col min="12" max="12" width="22" customWidth="1"/>
    <col min="13" max="13" width="20.28515625" customWidth="1"/>
    <col min="14" max="17" width="22" customWidth="1"/>
    <col min="18" max="18" width="21.7109375" customWidth="1"/>
    <col min="19" max="19" width="22" customWidth="1"/>
    <col min="20" max="20" width="19.42578125" customWidth="1"/>
  </cols>
  <sheetData>
    <row r="1" spans="1:20" ht="75.75" customHeight="1" x14ac:dyDescent="0.25">
      <c r="A1" s="10" t="s">
        <v>0</v>
      </c>
      <c r="B1" s="13" t="s">
        <v>1</v>
      </c>
      <c r="C1" s="8" t="s">
        <v>2</v>
      </c>
      <c r="D1" s="8" t="s">
        <v>3</v>
      </c>
      <c r="E1" s="16" t="s">
        <v>4</v>
      </c>
      <c r="F1" s="17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22" t="s">
        <v>11</v>
      </c>
      <c r="M1" s="22" t="s">
        <v>12</v>
      </c>
      <c r="N1" s="22" t="s">
        <v>13</v>
      </c>
      <c r="O1" s="23" t="s">
        <v>14</v>
      </c>
      <c r="P1" s="24" t="s">
        <v>15</v>
      </c>
      <c r="Q1" s="24" t="s">
        <v>16</v>
      </c>
      <c r="R1" s="23" t="s">
        <v>17</v>
      </c>
      <c r="S1" s="9" t="s">
        <v>18</v>
      </c>
      <c r="T1" s="9" t="s">
        <v>19</v>
      </c>
    </row>
    <row r="2" spans="1:20" ht="30" customHeight="1" x14ac:dyDescent="0.25">
      <c r="A2" s="10"/>
      <c r="B2" s="13"/>
      <c r="C2" s="8"/>
      <c r="D2" s="8"/>
      <c r="E2" s="16" t="s">
        <v>20</v>
      </c>
      <c r="F2" s="16" t="s">
        <v>20</v>
      </c>
      <c r="G2" s="16" t="s">
        <v>20</v>
      </c>
      <c r="H2" s="16" t="s">
        <v>20</v>
      </c>
      <c r="I2" s="16" t="s">
        <v>20</v>
      </c>
      <c r="J2" s="16" t="s">
        <v>20</v>
      </c>
      <c r="K2" s="16" t="s">
        <v>20</v>
      </c>
      <c r="L2" s="22" t="s">
        <v>21</v>
      </c>
      <c r="M2" s="22" t="s">
        <v>21</v>
      </c>
      <c r="N2" s="22" t="s">
        <v>21</v>
      </c>
      <c r="O2" s="24" t="s">
        <v>22</v>
      </c>
      <c r="P2" s="24" t="s">
        <v>22</v>
      </c>
      <c r="Q2" s="24" t="s">
        <v>22</v>
      </c>
      <c r="R2" s="24" t="s">
        <v>22</v>
      </c>
      <c r="S2" s="9"/>
      <c r="T2" s="9"/>
    </row>
    <row r="3" spans="1:20" ht="15.75" x14ac:dyDescent="0.25">
      <c r="A3" s="11">
        <v>1</v>
      </c>
      <c r="B3" s="43" t="s">
        <v>23</v>
      </c>
      <c r="C3" s="15">
        <f t="shared" ref="C3:C17" si="0">SUM(E3:R3)</f>
        <v>26</v>
      </c>
      <c r="D3" s="2"/>
      <c r="E3" s="5">
        <v>0</v>
      </c>
      <c r="F3" s="7"/>
      <c r="G3" s="7">
        <v>8</v>
      </c>
      <c r="H3" s="7">
        <v>8</v>
      </c>
      <c r="I3" s="7">
        <v>8</v>
      </c>
      <c r="J3" s="7">
        <v>2</v>
      </c>
      <c r="K3" s="7"/>
      <c r="L3" s="19"/>
      <c r="M3" s="19"/>
      <c r="N3" s="19"/>
      <c r="O3" s="19"/>
      <c r="P3" s="19"/>
      <c r="Q3" s="19"/>
      <c r="R3" s="19"/>
      <c r="S3" s="27">
        <v>1825.55</v>
      </c>
      <c r="T3" s="26">
        <f t="shared" ref="T3:T18" si="1">SUM(S3*C3)</f>
        <v>47464.299999999996</v>
      </c>
    </row>
    <row r="4" spans="1:20" ht="15.75" x14ac:dyDescent="0.25">
      <c r="A4" s="11">
        <v>2</v>
      </c>
      <c r="B4" s="43" t="s">
        <v>24</v>
      </c>
      <c r="C4" s="15">
        <f t="shared" si="0"/>
        <v>0</v>
      </c>
      <c r="D4" s="2"/>
      <c r="E4" s="5"/>
      <c r="F4" s="7"/>
      <c r="G4" s="7"/>
      <c r="H4" s="7"/>
      <c r="I4" s="7"/>
      <c r="J4" s="7"/>
      <c r="K4" s="7"/>
      <c r="L4" s="19"/>
      <c r="M4" s="19"/>
      <c r="N4" s="19"/>
      <c r="O4" s="19"/>
      <c r="P4" s="19"/>
      <c r="Q4" s="19"/>
      <c r="R4" s="19"/>
      <c r="S4" s="27">
        <v>2096.9</v>
      </c>
      <c r="T4" s="26">
        <f t="shared" si="1"/>
        <v>0</v>
      </c>
    </row>
    <row r="5" spans="1:20" ht="15.75" x14ac:dyDescent="0.25">
      <c r="A5" s="11">
        <v>3</v>
      </c>
      <c r="B5" s="44" t="s">
        <v>25</v>
      </c>
      <c r="C5" s="15">
        <f t="shared" si="0"/>
        <v>4</v>
      </c>
      <c r="D5" s="2"/>
      <c r="E5" s="5"/>
      <c r="F5" s="7"/>
      <c r="G5" s="7">
        <v>4</v>
      </c>
      <c r="H5" s="7"/>
      <c r="I5" s="7"/>
      <c r="J5" s="7"/>
      <c r="K5" s="7"/>
      <c r="L5" s="19"/>
      <c r="M5" s="19"/>
      <c r="N5" s="19"/>
      <c r="O5" s="19"/>
      <c r="P5" s="19"/>
      <c r="Q5" s="19"/>
      <c r="R5" s="19"/>
      <c r="S5" s="27">
        <v>5510.6</v>
      </c>
      <c r="T5" s="26">
        <f t="shared" si="1"/>
        <v>22042.400000000001</v>
      </c>
    </row>
    <row r="6" spans="1:20" ht="15.75" x14ac:dyDescent="0.25">
      <c r="A6" s="11">
        <v>4</v>
      </c>
      <c r="B6" s="45" t="s">
        <v>26</v>
      </c>
      <c r="C6" s="15">
        <f t="shared" si="0"/>
        <v>57</v>
      </c>
      <c r="D6" s="2"/>
      <c r="E6" s="5">
        <v>1</v>
      </c>
      <c r="F6" s="7">
        <v>2</v>
      </c>
      <c r="G6" s="7">
        <v>16</v>
      </c>
      <c r="H6" s="7">
        <v>17</v>
      </c>
      <c r="I6" s="7">
        <v>17</v>
      </c>
      <c r="J6" s="7">
        <v>4</v>
      </c>
      <c r="K6" s="7"/>
      <c r="L6" s="19"/>
      <c r="M6" s="28">
        <v>0</v>
      </c>
      <c r="N6" s="19"/>
      <c r="O6" s="28" t="s">
        <v>27</v>
      </c>
      <c r="P6" s="19"/>
      <c r="Q6" s="19"/>
      <c r="R6" s="19"/>
      <c r="S6" s="27">
        <v>541.44000000000005</v>
      </c>
      <c r="T6" s="26">
        <f t="shared" si="1"/>
        <v>30862.080000000002</v>
      </c>
    </row>
    <row r="7" spans="1:20" ht="15.75" x14ac:dyDescent="0.25">
      <c r="A7" s="11">
        <v>5</v>
      </c>
      <c r="B7" s="4" t="s">
        <v>28</v>
      </c>
      <c r="C7" s="15">
        <f t="shared" si="0"/>
        <v>4</v>
      </c>
      <c r="D7" s="2"/>
      <c r="E7" s="7"/>
      <c r="F7" s="7"/>
      <c r="G7" s="7">
        <v>2</v>
      </c>
      <c r="H7" s="7"/>
      <c r="I7" s="7"/>
      <c r="J7" s="7"/>
      <c r="K7" s="7"/>
      <c r="L7" s="19"/>
      <c r="M7" s="28">
        <v>2</v>
      </c>
      <c r="N7" s="19"/>
      <c r="O7" s="19"/>
      <c r="P7" s="19"/>
      <c r="Q7" s="19"/>
      <c r="R7" s="19"/>
      <c r="S7" s="27"/>
      <c r="T7" s="26">
        <f t="shared" si="1"/>
        <v>0</v>
      </c>
    </row>
    <row r="8" spans="1:20" ht="15.75" x14ac:dyDescent="0.25">
      <c r="A8" s="11">
        <v>6</v>
      </c>
      <c r="B8" s="43" t="s">
        <v>29</v>
      </c>
      <c r="C8" s="15">
        <f t="shared" si="0"/>
        <v>2</v>
      </c>
      <c r="D8" s="1"/>
      <c r="E8" s="5"/>
      <c r="F8" s="7"/>
      <c r="G8" s="7">
        <v>2</v>
      </c>
      <c r="H8" s="7"/>
      <c r="I8" s="7"/>
      <c r="J8" s="7"/>
      <c r="K8" s="7"/>
      <c r="L8" s="19"/>
      <c r="M8" s="19"/>
      <c r="N8" s="19"/>
      <c r="O8" s="19"/>
      <c r="P8" s="19"/>
      <c r="Q8" s="19"/>
      <c r="R8" s="19"/>
      <c r="S8" s="27">
        <v>2873.44</v>
      </c>
      <c r="T8" s="26">
        <f t="shared" si="1"/>
        <v>5746.88</v>
      </c>
    </row>
    <row r="9" spans="1:20" ht="15.75" x14ac:dyDescent="0.25">
      <c r="A9" s="11">
        <v>7</v>
      </c>
      <c r="B9" s="46" t="s">
        <v>30</v>
      </c>
      <c r="C9" s="15">
        <f t="shared" si="0"/>
        <v>8</v>
      </c>
      <c r="D9" s="3"/>
      <c r="E9" s="20"/>
      <c r="F9" s="7"/>
      <c r="G9" s="7"/>
      <c r="H9" s="7"/>
      <c r="I9" s="7">
        <v>3</v>
      </c>
      <c r="J9" s="7">
        <v>3</v>
      </c>
      <c r="K9" s="41">
        <v>2</v>
      </c>
      <c r="L9" s="19"/>
      <c r="M9" s="19"/>
      <c r="N9" s="19"/>
      <c r="O9" s="19"/>
      <c r="P9" s="19"/>
      <c r="Q9" s="19"/>
      <c r="R9" s="19"/>
      <c r="S9" s="27">
        <v>5865.63</v>
      </c>
      <c r="T9" s="26">
        <f t="shared" si="1"/>
        <v>46925.04</v>
      </c>
    </row>
    <row r="10" spans="1:20" ht="15.75" x14ac:dyDescent="0.25">
      <c r="A10" s="11">
        <v>8</v>
      </c>
      <c r="B10" s="54" t="s">
        <v>31</v>
      </c>
      <c r="C10" s="15">
        <f t="shared" si="0"/>
        <v>12</v>
      </c>
      <c r="D10" s="3"/>
      <c r="E10" s="5">
        <v>1</v>
      </c>
      <c r="F10" s="7">
        <v>2</v>
      </c>
      <c r="G10" s="7">
        <v>2</v>
      </c>
      <c r="H10" s="7">
        <v>3</v>
      </c>
      <c r="I10" s="7"/>
      <c r="J10" s="7">
        <v>0</v>
      </c>
      <c r="K10" s="7">
        <v>2</v>
      </c>
      <c r="L10" s="19"/>
      <c r="M10" s="19"/>
      <c r="N10" s="19">
        <v>2</v>
      </c>
      <c r="O10" s="19"/>
      <c r="P10" s="19"/>
      <c r="Q10" s="19"/>
      <c r="R10" s="19"/>
      <c r="S10" s="27">
        <v>5162.7</v>
      </c>
      <c r="T10" s="26">
        <f t="shared" si="1"/>
        <v>61952.399999999994</v>
      </c>
    </row>
    <row r="11" spans="1:20" ht="15.75" x14ac:dyDescent="0.25">
      <c r="A11" s="11">
        <v>9</v>
      </c>
      <c r="B11" s="4" t="s">
        <v>32</v>
      </c>
      <c r="C11" s="15">
        <f t="shared" si="0"/>
        <v>6</v>
      </c>
      <c r="D11" s="3"/>
      <c r="E11" s="5"/>
      <c r="F11" s="7"/>
      <c r="G11" s="7"/>
      <c r="H11" s="7"/>
      <c r="I11" s="7"/>
      <c r="J11" s="7"/>
      <c r="K11" s="7"/>
      <c r="L11" s="19"/>
      <c r="M11" s="28">
        <v>6</v>
      </c>
      <c r="N11" s="19"/>
      <c r="O11" s="19"/>
      <c r="P11" s="19"/>
      <c r="Q11" s="19"/>
      <c r="R11" s="19"/>
      <c r="S11" s="27"/>
      <c r="T11" s="26">
        <f t="shared" si="1"/>
        <v>0</v>
      </c>
    </row>
    <row r="12" spans="1:20" ht="15.75" x14ac:dyDescent="0.25">
      <c r="A12" s="11">
        <v>10</v>
      </c>
      <c r="B12" s="4" t="s">
        <v>33</v>
      </c>
      <c r="C12" s="15">
        <f t="shared" si="0"/>
        <v>2</v>
      </c>
      <c r="D12" s="3"/>
      <c r="E12" s="5"/>
      <c r="F12" s="7"/>
      <c r="G12" s="7"/>
      <c r="H12" s="7"/>
      <c r="I12" s="7"/>
      <c r="J12" s="7"/>
      <c r="K12" s="7"/>
      <c r="L12" s="19"/>
      <c r="M12" s="19">
        <v>2</v>
      </c>
      <c r="N12" s="19"/>
      <c r="O12" s="19"/>
      <c r="P12" s="19"/>
      <c r="Q12" s="19"/>
      <c r="R12" s="19"/>
      <c r="S12" s="27"/>
      <c r="T12" s="26">
        <f t="shared" si="1"/>
        <v>0</v>
      </c>
    </row>
    <row r="13" spans="1:20" ht="15.75" x14ac:dyDescent="0.25">
      <c r="A13" s="11">
        <v>11</v>
      </c>
      <c r="B13" s="4" t="s">
        <v>34</v>
      </c>
      <c r="C13" s="15">
        <f t="shared" si="0"/>
        <v>2</v>
      </c>
      <c r="D13" s="3"/>
      <c r="E13" s="5"/>
      <c r="F13" s="7"/>
      <c r="G13" s="7"/>
      <c r="H13" s="7"/>
      <c r="I13" s="7"/>
      <c r="J13" s="7"/>
      <c r="K13" s="7"/>
      <c r="L13" s="19"/>
      <c r="M13" s="19"/>
      <c r="N13" s="19">
        <v>2</v>
      </c>
      <c r="O13" s="19"/>
      <c r="P13" s="19"/>
      <c r="Q13" s="19"/>
      <c r="R13" s="29" t="s">
        <v>35</v>
      </c>
      <c r="S13" s="27"/>
      <c r="T13" s="26">
        <f t="shared" si="1"/>
        <v>0</v>
      </c>
    </row>
    <row r="14" spans="1:20" ht="15.75" x14ac:dyDescent="0.25">
      <c r="A14" s="11">
        <v>12</v>
      </c>
      <c r="B14" s="47" t="s">
        <v>36</v>
      </c>
      <c r="C14" s="15">
        <f t="shared" si="0"/>
        <v>0</v>
      </c>
      <c r="D14" s="3"/>
      <c r="E14" s="5"/>
      <c r="F14" s="7"/>
      <c r="G14" s="7"/>
      <c r="H14" s="7"/>
      <c r="I14" s="7"/>
      <c r="J14" s="7"/>
      <c r="K14" s="7"/>
      <c r="L14" s="19"/>
      <c r="M14" s="19"/>
      <c r="N14" s="19"/>
      <c r="O14" s="19"/>
      <c r="P14" s="29" t="s">
        <v>35</v>
      </c>
      <c r="Q14" s="19"/>
      <c r="R14" s="19"/>
      <c r="S14" s="27"/>
      <c r="T14" s="26">
        <f t="shared" si="1"/>
        <v>0</v>
      </c>
    </row>
    <row r="15" spans="1:20" ht="15.75" x14ac:dyDescent="0.25">
      <c r="A15" s="11">
        <v>13</v>
      </c>
      <c r="B15" s="43" t="s">
        <v>37</v>
      </c>
      <c r="C15" s="15">
        <f t="shared" si="0"/>
        <v>0</v>
      </c>
      <c r="D15" s="3"/>
      <c r="E15" s="5"/>
      <c r="F15" s="7"/>
      <c r="G15" s="7"/>
      <c r="H15" s="7"/>
      <c r="I15" s="7"/>
      <c r="J15" s="7"/>
      <c r="K15" s="7"/>
      <c r="L15" s="19"/>
      <c r="M15" s="19"/>
      <c r="N15" s="19"/>
      <c r="O15" s="19"/>
      <c r="P15" s="29" t="s">
        <v>35</v>
      </c>
      <c r="Q15" s="19"/>
      <c r="R15" s="19"/>
      <c r="S15" s="27"/>
      <c r="T15" s="26">
        <f t="shared" si="1"/>
        <v>0</v>
      </c>
    </row>
    <row r="16" spans="1:20" ht="15.75" x14ac:dyDescent="0.25">
      <c r="A16" s="11">
        <v>14</v>
      </c>
      <c r="B16" s="43" t="s">
        <v>38</v>
      </c>
      <c r="C16" s="15">
        <f t="shared" si="0"/>
        <v>0</v>
      </c>
      <c r="D16" s="3"/>
      <c r="E16" s="5"/>
      <c r="F16" s="7"/>
      <c r="G16" s="7"/>
      <c r="H16" s="7"/>
      <c r="I16" s="7"/>
      <c r="J16" s="7"/>
      <c r="K16" s="7"/>
      <c r="L16" s="19"/>
      <c r="M16" s="19"/>
      <c r="N16" s="19"/>
      <c r="O16" s="19"/>
      <c r="P16" s="19"/>
      <c r="Q16" s="29" t="s">
        <v>35</v>
      </c>
      <c r="R16" s="19"/>
      <c r="S16" s="27"/>
      <c r="T16" s="26">
        <f t="shared" si="1"/>
        <v>0</v>
      </c>
    </row>
    <row r="17" spans="1:20" ht="15.75" x14ac:dyDescent="0.25">
      <c r="A17" s="11">
        <v>15</v>
      </c>
      <c r="B17" s="43" t="s">
        <v>39</v>
      </c>
      <c r="C17" s="15">
        <f t="shared" si="0"/>
        <v>0</v>
      </c>
      <c r="D17" s="3"/>
      <c r="E17" s="5"/>
      <c r="F17" s="7"/>
      <c r="G17" s="7"/>
      <c r="H17" s="7"/>
      <c r="I17" s="7"/>
      <c r="J17" s="7"/>
      <c r="K17" s="7"/>
      <c r="L17" s="19"/>
      <c r="M17" s="19"/>
      <c r="N17" s="19"/>
      <c r="O17" s="19"/>
      <c r="P17" s="19"/>
      <c r="Q17" s="29" t="s">
        <v>35</v>
      </c>
      <c r="R17" s="19"/>
      <c r="S17" s="27"/>
      <c r="T17" s="26">
        <f t="shared" si="1"/>
        <v>0</v>
      </c>
    </row>
    <row r="18" spans="1:20" ht="15.75" x14ac:dyDescent="0.25">
      <c r="A18" s="11">
        <v>16</v>
      </c>
      <c r="B18" s="48" t="s">
        <v>40</v>
      </c>
      <c r="C18" s="21"/>
      <c r="D18" s="3"/>
      <c r="E18" s="5">
        <v>1</v>
      </c>
      <c r="F18" s="7">
        <v>1</v>
      </c>
      <c r="G18" s="7"/>
      <c r="H18" s="7">
        <v>1</v>
      </c>
      <c r="I18" s="7">
        <v>1</v>
      </c>
      <c r="J18" s="7"/>
      <c r="K18" s="7"/>
      <c r="L18" s="4"/>
      <c r="M18" s="4"/>
      <c r="N18" s="4"/>
      <c r="O18" s="4"/>
      <c r="P18" s="4"/>
      <c r="Q18" s="4"/>
      <c r="R18" s="4"/>
      <c r="S18" s="26"/>
      <c r="T18" s="26">
        <f t="shared" si="1"/>
        <v>0</v>
      </c>
    </row>
    <row r="19" spans="1:20" ht="15.75" x14ac:dyDescent="0.25">
      <c r="A19" s="11">
        <v>17</v>
      </c>
      <c r="B19" s="25" t="s">
        <v>41</v>
      </c>
      <c r="C19" s="30"/>
      <c r="D19" s="36"/>
      <c r="E19" s="37"/>
      <c r="F19" s="38"/>
      <c r="G19" s="38"/>
      <c r="H19" s="38"/>
      <c r="I19" s="38"/>
      <c r="J19" s="38" t="s">
        <v>42</v>
      </c>
      <c r="K19" s="38"/>
      <c r="L19" s="39"/>
      <c r="M19" s="39"/>
      <c r="N19" s="39"/>
      <c r="O19" s="39"/>
      <c r="P19" s="39"/>
      <c r="Q19" s="39"/>
      <c r="R19" s="39"/>
      <c r="S19" s="39"/>
      <c r="T19" s="39"/>
    </row>
    <row r="20" spans="1:20" ht="15.75" x14ac:dyDescent="0.25">
      <c r="A20" s="11">
        <v>18</v>
      </c>
      <c r="B20" s="54" t="s">
        <v>43</v>
      </c>
      <c r="C20" s="31"/>
      <c r="D20" s="32"/>
      <c r="E20" s="33"/>
      <c r="F20" s="34"/>
      <c r="G20" s="34"/>
      <c r="H20" s="34"/>
      <c r="I20" s="34"/>
      <c r="J20" s="34">
        <v>6</v>
      </c>
      <c r="K20" s="34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30" customHeight="1" x14ac:dyDescent="0.25">
      <c r="B21" s="123" t="s">
        <v>44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5"/>
      <c r="T21" s="40"/>
    </row>
    <row r="22" spans="1:20" ht="17.25" customHeight="1" x14ac:dyDescent="0.25">
      <c r="B22" s="117" t="s">
        <v>45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9"/>
      <c r="T22" s="4"/>
    </row>
    <row r="23" spans="1:20" ht="16.5" customHeight="1" x14ac:dyDescent="0.25">
      <c r="B23" s="120" t="s">
        <v>19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2"/>
      <c r="T23" s="26">
        <f>SUM(T3:T18)</f>
        <v>214993.1</v>
      </c>
    </row>
  </sheetData>
  <mergeCells count="3">
    <mergeCell ref="B22:S22"/>
    <mergeCell ref="B23:S23"/>
    <mergeCell ref="B21:S21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2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3"/>
  <sheetViews>
    <sheetView workbookViewId="0">
      <pane xSplit="2" topLeftCell="C1" activePane="topRight" state="frozen"/>
      <selection pane="topRight" activeCell="B11" sqref="B11"/>
    </sheetView>
  </sheetViews>
  <sheetFormatPr defaultRowHeight="15" x14ac:dyDescent="0.25"/>
  <cols>
    <col min="1" max="1" width="13.42578125" customWidth="1"/>
    <col min="2" max="2" width="121.5703125" style="14" bestFit="1" customWidth="1"/>
    <col min="3" max="3" width="19.85546875" customWidth="1"/>
    <col min="4" max="4" width="12.5703125" bestFit="1" customWidth="1"/>
    <col min="5" max="5" width="22" customWidth="1"/>
    <col min="6" max="6" width="19.42578125" customWidth="1"/>
  </cols>
  <sheetData>
    <row r="1" spans="1:6" ht="75.75" customHeight="1" x14ac:dyDescent="0.25">
      <c r="A1" s="49" t="s">
        <v>0</v>
      </c>
      <c r="B1" s="50" t="s">
        <v>1</v>
      </c>
      <c r="C1" s="51" t="s">
        <v>2</v>
      </c>
      <c r="D1" s="52" t="s">
        <v>46</v>
      </c>
      <c r="E1" s="53" t="s">
        <v>18</v>
      </c>
      <c r="F1" s="53" t="s">
        <v>19</v>
      </c>
    </row>
    <row r="2" spans="1:6" ht="15.75" x14ac:dyDescent="0.25">
      <c r="A2" s="49"/>
      <c r="B2" s="50"/>
      <c r="C2" s="51"/>
      <c r="D2" s="16" t="s">
        <v>20</v>
      </c>
      <c r="E2" s="53"/>
      <c r="F2" s="53"/>
    </row>
    <row r="3" spans="1:6" ht="23.25" x14ac:dyDescent="0.25">
      <c r="A3" s="11">
        <v>1</v>
      </c>
      <c r="B3" s="68" t="s">
        <v>47</v>
      </c>
      <c r="C3" s="59">
        <f t="shared" ref="C3:C26" si="0">SUM(D3:D3)</f>
        <v>8</v>
      </c>
      <c r="D3" s="60">
        <v>8</v>
      </c>
      <c r="E3" s="26">
        <v>4000</v>
      </c>
      <c r="F3" s="26">
        <f>SUM(Tabela24[[#This Row],[Valor unitário em R$]]*Tabela24[[#This Row],[Quantidade total solicitada]])</f>
        <v>32000</v>
      </c>
    </row>
    <row r="4" spans="1:6" ht="23.25" x14ac:dyDescent="0.25">
      <c r="A4" s="11">
        <v>2</v>
      </c>
      <c r="B4" s="69" t="s">
        <v>48</v>
      </c>
      <c r="C4" s="59">
        <f t="shared" si="0"/>
        <v>8</v>
      </c>
      <c r="D4" s="60">
        <v>8</v>
      </c>
      <c r="E4" s="26">
        <v>800</v>
      </c>
      <c r="F4" s="26">
        <f>SUM(Tabela24[[#This Row],[Valor unitário em R$]]*Tabela24[[#This Row],[Quantidade total solicitada]])</f>
        <v>6400</v>
      </c>
    </row>
    <row r="5" spans="1:6" ht="23.25" x14ac:dyDescent="0.25">
      <c r="A5" s="11">
        <v>3</v>
      </c>
      <c r="B5" s="67" t="s">
        <v>49</v>
      </c>
      <c r="C5" s="59">
        <f t="shared" si="0"/>
        <v>1</v>
      </c>
      <c r="D5" s="60">
        <v>1</v>
      </c>
      <c r="E5" s="26">
        <v>1000</v>
      </c>
      <c r="F5" s="26">
        <f>SUM(Tabela24[[#This Row],[Valor unitário em R$]]*Tabela24[[#This Row],[Quantidade total solicitada]])</f>
        <v>1000</v>
      </c>
    </row>
    <row r="6" spans="1:6" ht="23.25" x14ac:dyDescent="0.25">
      <c r="A6" s="11">
        <v>4</v>
      </c>
      <c r="B6" s="69" t="s">
        <v>50</v>
      </c>
      <c r="C6" s="59">
        <f t="shared" si="0"/>
        <v>1</v>
      </c>
      <c r="D6" s="60">
        <v>1</v>
      </c>
      <c r="E6" s="26">
        <v>2000</v>
      </c>
      <c r="F6" s="26">
        <f>SUM(Tabela24[[#This Row],[Valor unitário em R$]]*Tabela24[[#This Row],[Quantidade total solicitada]])</f>
        <v>2000</v>
      </c>
    </row>
    <row r="7" spans="1:6" ht="23.25" x14ac:dyDescent="0.25">
      <c r="A7" s="11">
        <v>5</v>
      </c>
      <c r="B7" s="70" t="s">
        <v>51</v>
      </c>
      <c r="C7" s="59">
        <f t="shared" si="0"/>
        <v>1</v>
      </c>
      <c r="D7" s="60">
        <v>1</v>
      </c>
      <c r="E7" s="26">
        <v>900</v>
      </c>
      <c r="F7" s="26">
        <f>SUM(Tabela24[[#This Row],[Valor unitário em R$]]*Tabela24[[#This Row],[Quantidade total solicitada]])</f>
        <v>900</v>
      </c>
    </row>
    <row r="8" spans="1:6" ht="23.25" x14ac:dyDescent="0.25">
      <c r="A8" s="11">
        <v>6</v>
      </c>
      <c r="B8" s="71" t="s">
        <v>52</v>
      </c>
      <c r="C8" s="59">
        <f t="shared" si="0"/>
        <v>16</v>
      </c>
      <c r="D8" s="60">
        <v>16</v>
      </c>
      <c r="E8" s="26">
        <v>450</v>
      </c>
      <c r="F8" s="26">
        <f>SUM(Tabela24[[#This Row],[Valor unitário em R$]]*Tabela24[[#This Row],[Quantidade total solicitada]])</f>
        <v>7200</v>
      </c>
    </row>
    <row r="9" spans="1:6" ht="23.25" x14ac:dyDescent="0.25">
      <c r="A9" s="11">
        <v>7</v>
      </c>
      <c r="B9" s="72" t="s">
        <v>53</v>
      </c>
      <c r="C9" s="59">
        <f t="shared" si="0"/>
        <v>5</v>
      </c>
      <c r="D9" s="60">
        <v>5</v>
      </c>
      <c r="E9" s="26">
        <v>70</v>
      </c>
      <c r="F9" s="26">
        <f>SUM(Tabela24[[#This Row],[Valor unitário em R$]]*Tabela24[[#This Row],[Quantidade total solicitada]])</f>
        <v>350</v>
      </c>
    </row>
    <row r="10" spans="1:6" ht="23.25" x14ac:dyDescent="0.25">
      <c r="A10" s="11">
        <v>8</v>
      </c>
      <c r="B10" s="72" t="s">
        <v>54</v>
      </c>
      <c r="C10" s="59">
        <f t="shared" si="0"/>
        <v>10</v>
      </c>
      <c r="D10" s="60">
        <v>10</v>
      </c>
      <c r="E10" s="26">
        <v>60</v>
      </c>
      <c r="F10" s="26">
        <f>SUM(Tabela24[[#This Row],[Valor unitário em R$]]*Tabela24[[#This Row],[Quantidade total solicitada]])</f>
        <v>600</v>
      </c>
    </row>
    <row r="11" spans="1:6" ht="23.25" x14ac:dyDescent="0.25">
      <c r="A11" s="11">
        <v>9</v>
      </c>
      <c r="B11" s="67" t="s">
        <v>55</v>
      </c>
      <c r="C11" s="59">
        <f t="shared" si="0"/>
        <v>5</v>
      </c>
      <c r="D11" s="60">
        <v>5</v>
      </c>
      <c r="E11" s="26">
        <v>60</v>
      </c>
      <c r="F11" s="26">
        <f>SUM(Tabela24[[#This Row],[Valor unitário em R$]]*Tabela24[[#This Row],[Quantidade total solicitada]])</f>
        <v>300</v>
      </c>
    </row>
    <row r="12" spans="1:6" ht="23.25" x14ac:dyDescent="0.25">
      <c r="A12" s="11">
        <v>10</v>
      </c>
      <c r="B12" s="72" t="s">
        <v>56</v>
      </c>
      <c r="C12" s="59">
        <f t="shared" si="0"/>
        <v>10</v>
      </c>
      <c r="D12" s="61">
        <v>10</v>
      </c>
      <c r="E12" s="26">
        <v>55</v>
      </c>
      <c r="F12" s="26">
        <f>SUM(Tabela24[[#This Row],[Valor unitário em R$]]*Tabela24[[#This Row],[Quantidade total solicitada]])</f>
        <v>550</v>
      </c>
    </row>
    <row r="13" spans="1:6" ht="23.25" x14ac:dyDescent="0.25">
      <c r="A13" s="11">
        <v>11</v>
      </c>
      <c r="B13" s="67" t="s">
        <v>57</v>
      </c>
      <c r="C13" s="59">
        <f t="shared" si="0"/>
        <v>2</v>
      </c>
      <c r="D13" s="63">
        <v>2</v>
      </c>
      <c r="E13" s="66">
        <v>100</v>
      </c>
      <c r="F13" s="26">
        <f>SUM(Tabela24[[#This Row],[Valor unitário em R$]]*Tabela24[[#This Row],[Quantidade total solicitada]])</f>
        <v>200</v>
      </c>
    </row>
    <row r="14" spans="1:6" ht="23.25" x14ac:dyDescent="0.25">
      <c r="A14" s="11">
        <v>12</v>
      </c>
      <c r="B14" s="67" t="s">
        <v>58</v>
      </c>
      <c r="C14" s="59">
        <f t="shared" si="0"/>
        <v>2</v>
      </c>
      <c r="D14" s="63">
        <v>2</v>
      </c>
      <c r="E14" s="66">
        <v>100</v>
      </c>
      <c r="F14" s="26">
        <f>SUM(Tabela24[[#This Row],[Valor unitário em R$]]*Tabela24[[#This Row],[Quantidade total solicitada]])</f>
        <v>200</v>
      </c>
    </row>
    <row r="15" spans="1:6" ht="23.25" x14ac:dyDescent="0.25">
      <c r="A15" s="11">
        <v>13</v>
      </c>
      <c r="B15" s="72" t="s">
        <v>59</v>
      </c>
      <c r="C15" s="59">
        <f t="shared" si="0"/>
        <v>8</v>
      </c>
      <c r="D15" s="63">
        <v>8</v>
      </c>
      <c r="E15" s="66">
        <v>50</v>
      </c>
      <c r="F15" s="26">
        <f>SUM(Tabela24[[#This Row],[Valor unitário em R$]]*Tabela24[[#This Row],[Quantidade total solicitada]])</f>
        <v>400</v>
      </c>
    </row>
    <row r="16" spans="1:6" ht="23.25" x14ac:dyDescent="0.25">
      <c r="A16" s="11">
        <v>14</v>
      </c>
      <c r="B16" s="72" t="s">
        <v>60</v>
      </c>
      <c r="C16" s="59">
        <f t="shared" si="0"/>
        <v>2</v>
      </c>
      <c r="D16" s="63">
        <v>2</v>
      </c>
      <c r="E16" s="66">
        <v>3000</v>
      </c>
      <c r="F16" s="26">
        <f>SUM(Tabela24[[#This Row],[Valor unitário em R$]]*Tabela24[[#This Row],[Quantidade total solicitada]])</f>
        <v>6000</v>
      </c>
    </row>
    <row r="17" spans="1:6" ht="23.25" x14ac:dyDescent="0.25">
      <c r="A17" s="11">
        <v>15</v>
      </c>
      <c r="B17" s="72" t="s">
        <v>61</v>
      </c>
      <c r="C17" s="59">
        <f t="shared" si="0"/>
        <v>3</v>
      </c>
      <c r="D17" s="63">
        <v>3</v>
      </c>
      <c r="E17" s="66">
        <v>1000</v>
      </c>
      <c r="F17" s="26">
        <f>SUM(Tabela24[[#This Row],[Valor unitário em R$]]*Tabela24[[#This Row],[Quantidade total solicitada]])</f>
        <v>3000</v>
      </c>
    </row>
    <row r="18" spans="1:6" ht="23.25" x14ac:dyDescent="0.25">
      <c r="A18" s="11">
        <v>16</v>
      </c>
      <c r="B18" s="72" t="s">
        <v>62</v>
      </c>
      <c r="C18" s="59">
        <f t="shared" si="0"/>
        <v>3</v>
      </c>
      <c r="D18" s="63">
        <v>3</v>
      </c>
      <c r="E18" s="66">
        <v>1200</v>
      </c>
      <c r="F18" s="26">
        <f>SUM(Tabela24[[#This Row],[Valor unitário em R$]]*Tabela24[[#This Row],[Quantidade total solicitada]])</f>
        <v>3600</v>
      </c>
    </row>
    <row r="19" spans="1:6" ht="23.25" x14ac:dyDescent="0.25">
      <c r="A19" s="11">
        <v>17</v>
      </c>
      <c r="B19" s="72" t="s">
        <v>63</v>
      </c>
      <c r="C19" s="59">
        <f t="shared" si="0"/>
        <v>2</v>
      </c>
      <c r="D19" s="63">
        <v>2</v>
      </c>
      <c r="E19" s="66">
        <v>1200</v>
      </c>
      <c r="F19" s="26">
        <f>SUM(Tabela24[[#This Row],[Valor unitário em R$]]*Tabela24[[#This Row],[Quantidade total solicitada]])</f>
        <v>2400</v>
      </c>
    </row>
    <row r="20" spans="1:6" ht="23.25" x14ac:dyDescent="0.25">
      <c r="A20" s="11">
        <v>18</v>
      </c>
      <c r="B20" s="72" t="s">
        <v>64</v>
      </c>
      <c r="C20" s="59">
        <f t="shared" si="0"/>
        <v>2</v>
      </c>
      <c r="D20" s="63">
        <v>2</v>
      </c>
      <c r="E20" s="66">
        <v>1000</v>
      </c>
      <c r="F20" s="26">
        <f>SUM(Tabela24[[#This Row],[Valor unitário em R$]]*Tabela24[[#This Row],[Quantidade total solicitada]])</f>
        <v>2000</v>
      </c>
    </row>
    <row r="21" spans="1:6" ht="23.25" x14ac:dyDescent="0.25">
      <c r="A21" s="11">
        <v>19</v>
      </c>
      <c r="B21" s="72" t="s">
        <v>65</v>
      </c>
      <c r="C21" s="59">
        <f t="shared" si="0"/>
        <v>4</v>
      </c>
      <c r="D21" s="63">
        <v>4</v>
      </c>
      <c r="E21" s="64">
        <v>900</v>
      </c>
      <c r="F21" s="26">
        <f>SUM(Tabela24[[#This Row],[Valor unitário em R$]]*Tabela24[[#This Row],[Quantidade total solicitada]])</f>
        <v>3600</v>
      </c>
    </row>
    <row r="22" spans="1:6" ht="23.25" x14ac:dyDescent="0.25">
      <c r="A22" s="11">
        <v>20</v>
      </c>
      <c r="B22" s="72" t="s">
        <v>66</v>
      </c>
      <c r="C22" s="59">
        <f t="shared" si="0"/>
        <v>4</v>
      </c>
      <c r="D22" s="63">
        <v>4</v>
      </c>
      <c r="E22" s="64">
        <v>1300</v>
      </c>
      <c r="F22" s="26">
        <f>SUM(Tabela24[[#This Row],[Valor unitário em R$]]*Tabela24[[#This Row],[Quantidade total solicitada]])</f>
        <v>5200</v>
      </c>
    </row>
    <row r="23" spans="1:6" ht="23.25" x14ac:dyDescent="0.25">
      <c r="A23" s="11">
        <v>21</v>
      </c>
      <c r="B23" s="72" t="s">
        <v>67</v>
      </c>
      <c r="C23" s="59">
        <f t="shared" si="0"/>
        <v>8</v>
      </c>
      <c r="D23" s="63">
        <v>8</v>
      </c>
      <c r="E23" s="64">
        <v>130</v>
      </c>
      <c r="F23" s="26">
        <f>SUM(Tabela24[[#This Row],[Valor unitário em R$]]*Tabela24[[#This Row],[Quantidade total solicitada]])</f>
        <v>1040</v>
      </c>
    </row>
    <row r="24" spans="1:6" ht="23.25" x14ac:dyDescent="0.25">
      <c r="A24" s="11">
        <v>22</v>
      </c>
      <c r="B24" s="72" t="s">
        <v>68</v>
      </c>
      <c r="C24" s="59">
        <f t="shared" si="0"/>
        <v>2</v>
      </c>
      <c r="D24" s="63">
        <v>2</v>
      </c>
      <c r="E24" s="64">
        <v>800</v>
      </c>
      <c r="F24" s="26">
        <f>SUM(Tabela24[[#This Row],[Valor unitário em R$]]*Tabela24[[#This Row],[Quantidade total solicitada]])</f>
        <v>1600</v>
      </c>
    </row>
    <row r="25" spans="1:6" ht="23.25" x14ac:dyDescent="0.25">
      <c r="A25" s="11">
        <v>23</v>
      </c>
      <c r="B25" s="72" t="s">
        <v>69</v>
      </c>
      <c r="C25" s="59">
        <f t="shared" si="0"/>
        <v>4</v>
      </c>
      <c r="D25" s="63">
        <v>4</v>
      </c>
      <c r="E25" s="64">
        <v>300</v>
      </c>
      <c r="F25" s="26">
        <f>SUM(Tabela24[[#This Row],[Valor unitário em R$]]*Tabela24[[#This Row],[Quantidade total solicitada]])</f>
        <v>1200</v>
      </c>
    </row>
    <row r="26" spans="1:6" ht="23.25" x14ac:dyDescent="0.25">
      <c r="A26" s="11">
        <v>24</v>
      </c>
      <c r="B26" s="72" t="s">
        <v>70</v>
      </c>
      <c r="C26" s="59">
        <f t="shared" si="0"/>
        <v>8</v>
      </c>
      <c r="D26" s="63">
        <v>8</v>
      </c>
      <c r="E26" s="64">
        <v>300</v>
      </c>
      <c r="F26" s="26">
        <f>SUM(Tabela24[[#This Row],[Valor unitário em R$]]*Tabela24[[#This Row],[Quantidade total solicitada]])</f>
        <v>2400</v>
      </c>
    </row>
    <row r="27" spans="1:6" ht="23.25" x14ac:dyDescent="0.25">
      <c r="A27" s="11">
        <v>25</v>
      </c>
      <c r="B27" s="72"/>
      <c r="C27" s="59"/>
      <c r="D27" s="63"/>
      <c r="E27" s="64"/>
      <c r="F27" s="26"/>
    </row>
    <row r="28" spans="1:6" ht="23.25" x14ac:dyDescent="0.25">
      <c r="A28" s="11">
        <v>26</v>
      </c>
      <c r="B28" s="72"/>
      <c r="C28" s="59"/>
      <c r="D28" s="63"/>
      <c r="E28" s="64"/>
      <c r="F28" s="26"/>
    </row>
    <row r="29" spans="1:6" ht="23.25" x14ac:dyDescent="0.25">
      <c r="A29" s="11">
        <v>27</v>
      </c>
      <c r="B29" s="72"/>
      <c r="C29" s="59"/>
      <c r="D29" s="63"/>
      <c r="E29" s="64"/>
      <c r="F29" s="26"/>
    </row>
    <row r="30" spans="1:6" ht="23.25" x14ac:dyDescent="0.25">
      <c r="A30" s="11">
        <v>28</v>
      </c>
      <c r="B30" s="73"/>
      <c r="C30" s="59">
        <f>SUM(D30:D30)</f>
        <v>0</v>
      </c>
      <c r="D30" s="62"/>
      <c r="E30" s="65"/>
      <c r="F30" s="26">
        <f>SUM(Tabela24[[#This Row],[Valor unitário em R$]]*Tabela24[[#This Row],[Quantidade total solicitada]])</f>
        <v>0</v>
      </c>
    </row>
    <row r="31" spans="1:6" x14ac:dyDescent="0.25">
      <c r="A31" s="35"/>
      <c r="B31" s="58" t="s">
        <v>44</v>
      </c>
      <c r="C31" s="42"/>
      <c r="D31" s="42"/>
      <c r="E31" s="42"/>
      <c r="F31" s="35"/>
    </row>
    <row r="32" spans="1:6" ht="30" customHeight="1" x14ac:dyDescent="0.25">
      <c r="B32" s="55" t="s">
        <v>45</v>
      </c>
      <c r="C32" s="56"/>
      <c r="D32" s="56"/>
      <c r="E32" s="57"/>
      <c r="F32" s="40"/>
    </row>
    <row r="33" spans="2:6" ht="16.5" customHeight="1" x14ac:dyDescent="0.25">
      <c r="B33" s="120" t="s">
        <v>19</v>
      </c>
      <c r="C33" s="121"/>
      <c r="D33" s="121"/>
      <c r="E33" s="122"/>
      <c r="F33" s="26">
        <f>SUM(F3:F30)</f>
        <v>84140</v>
      </c>
    </row>
  </sheetData>
  <mergeCells count="1">
    <mergeCell ref="B33:E33"/>
  </mergeCells>
  <pageMargins left="0.7" right="0.7" top="0.75" bottom="0.75" header="0.3" footer="0.3"/>
  <pageSetup paperSize="9" scale="63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3"/>
  <sheetViews>
    <sheetView tabSelected="1" view="pageLayout" zoomScaleNormal="100" workbookViewId="0">
      <selection activeCell="B11" sqref="B11"/>
    </sheetView>
  </sheetViews>
  <sheetFormatPr defaultRowHeight="15" x14ac:dyDescent="0.25"/>
  <cols>
    <col min="1" max="1" width="11.42578125" customWidth="1"/>
    <col min="2" max="2" width="83.42578125" style="12" customWidth="1"/>
    <col min="3" max="3" width="14.42578125" style="6" customWidth="1"/>
    <col min="4" max="4" width="23.7109375" style="6" customWidth="1"/>
    <col min="5" max="5" width="14.42578125" customWidth="1"/>
    <col min="6" max="6" width="21.7109375" customWidth="1"/>
    <col min="7" max="7" width="26.42578125" customWidth="1"/>
    <col min="8" max="8" width="18.5703125" customWidth="1"/>
    <col min="9" max="9" width="16.28515625" customWidth="1"/>
    <col min="10" max="10" width="5" customWidth="1"/>
  </cols>
  <sheetData>
    <row r="1" spans="1:7" ht="42" customHeight="1" thickBot="1" x14ac:dyDescent="0.3">
      <c r="A1" s="141" t="s">
        <v>110</v>
      </c>
      <c r="B1" s="142"/>
      <c r="C1" s="142"/>
      <c r="D1" s="142"/>
      <c r="E1" s="142"/>
      <c r="F1" s="142"/>
      <c r="G1" s="143"/>
    </row>
    <row r="2" spans="1:7" ht="17.25" customHeight="1" x14ac:dyDescent="0.25">
      <c r="A2" s="76"/>
      <c r="B2" s="76"/>
      <c r="C2" s="76"/>
      <c r="D2" s="76"/>
      <c r="E2" s="76"/>
      <c r="F2" s="76"/>
      <c r="G2" s="76"/>
    </row>
    <row r="3" spans="1:7" ht="17.25" customHeight="1" x14ac:dyDescent="0.25">
      <c r="A3" s="140" t="s">
        <v>71</v>
      </c>
      <c r="B3" s="140"/>
      <c r="C3" s="140"/>
      <c r="D3" s="140"/>
      <c r="E3" s="140"/>
      <c r="F3" s="140"/>
      <c r="G3" s="140"/>
    </row>
    <row r="4" spans="1:7" ht="17.25" customHeight="1" x14ac:dyDescent="0.25">
      <c r="A4" s="140" t="s">
        <v>72</v>
      </c>
      <c r="B4" s="140"/>
      <c r="C4" s="75"/>
      <c r="D4" s="75"/>
      <c r="E4" s="75"/>
      <c r="F4" s="75"/>
      <c r="G4" s="75"/>
    </row>
    <row r="5" spans="1:7" ht="17.25" customHeight="1" x14ac:dyDescent="0.25">
      <c r="A5" s="140" t="s">
        <v>73</v>
      </c>
      <c r="B5" s="140"/>
      <c r="C5" s="140" t="s">
        <v>74</v>
      </c>
      <c r="D5" s="140"/>
      <c r="E5" s="140"/>
      <c r="F5" s="140"/>
      <c r="G5" s="140"/>
    </row>
    <row r="6" spans="1:7" ht="17.25" customHeight="1" x14ac:dyDescent="0.25">
      <c r="A6" s="140" t="s">
        <v>75</v>
      </c>
      <c r="B6" s="140"/>
      <c r="C6" s="140" t="s">
        <v>76</v>
      </c>
      <c r="D6" s="140"/>
      <c r="E6" s="140"/>
      <c r="F6" s="140"/>
      <c r="G6" s="140"/>
    </row>
    <row r="7" spans="1:7" ht="17.25" customHeight="1" thickBot="1" x14ac:dyDescent="0.3"/>
    <row r="8" spans="1:7" ht="47.25" x14ac:dyDescent="0.25">
      <c r="A8" s="74" t="s">
        <v>0</v>
      </c>
      <c r="B8" s="74" t="s">
        <v>1</v>
      </c>
      <c r="C8" s="74" t="s">
        <v>77</v>
      </c>
      <c r="D8" s="111" t="s">
        <v>78</v>
      </c>
      <c r="E8" s="74" t="s">
        <v>79</v>
      </c>
      <c r="F8" s="80" t="s">
        <v>18</v>
      </c>
      <c r="G8" s="80" t="s">
        <v>19</v>
      </c>
    </row>
    <row r="9" spans="1:7" ht="18.75" customHeight="1" thickBot="1" x14ac:dyDescent="0.3">
      <c r="A9" s="144" t="s">
        <v>80</v>
      </c>
      <c r="B9" s="145"/>
      <c r="C9" s="145"/>
      <c r="D9" s="145"/>
      <c r="E9" s="145"/>
      <c r="F9" s="145"/>
      <c r="G9" s="146"/>
    </row>
    <row r="10" spans="1:7" ht="16.5" customHeight="1" x14ac:dyDescent="0.25">
      <c r="A10" s="79">
        <v>1</v>
      </c>
      <c r="B10" s="81" t="s">
        <v>81</v>
      </c>
      <c r="C10" s="77">
        <v>4</v>
      </c>
      <c r="D10" s="112" t="s">
        <v>82</v>
      </c>
      <c r="E10" s="82"/>
      <c r="F10" s="83"/>
      <c r="G10" s="84">
        <f>F10*C10</f>
        <v>0</v>
      </c>
    </row>
    <row r="11" spans="1:7" x14ac:dyDescent="0.25">
      <c r="A11" s="79">
        <v>2</v>
      </c>
      <c r="B11" s="81" t="s">
        <v>83</v>
      </c>
      <c r="C11" s="77">
        <v>4</v>
      </c>
      <c r="D11" s="113" t="s">
        <v>82</v>
      </c>
      <c r="E11" s="85"/>
      <c r="F11" s="86"/>
      <c r="G11" s="84">
        <f t="shared" ref="G11:G16" si="0">F11*C11</f>
        <v>0</v>
      </c>
    </row>
    <row r="12" spans="1:7" x14ac:dyDescent="0.25">
      <c r="A12" s="79">
        <v>3</v>
      </c>
      <c r="B12" s="81" t="s">
        <v>84</v>
      </c>
      <c r="C12" s="77">
        <v>4</v>
      </c>
      <c r="D12" s="112" t="s">
        <v>82</v>
      </c>
      <c r="E12" s="85"/>
      <c r="F12" s="86"/>
      <c r="G12" s="84">
        <f t="shared" si="0"/>
        <v>0</v>
      </c>
    </row>
    <row r="13" spans="1:7" x14ac:dyDescent="0.25">
      <c r="A13" s="79">
        <v>4</v>
      </c>
      <c r="B13" s="81" t="s">
        <v>85</v>
      </c>
      <c r="C13" s="77">
        <v>4</v>
      </c>
      <c r="D13" s="112" t="s">
        <v>82</v>
      </c>
      <c r="E13" s="85"/>
      <c r="F13" s="86"/>
      <c r="G13" s="84">
        <f t="shared" si="0"/>
        <v>0</v>
      </c>
    </row>
    <row r="14" spans="1:7" ht="30" x14ac:dyDescent="0.25">
      <c r="A14" s="79">
        <v>5</v>
      </c>
      <c r="B14" s="81" t="s">
        <v>86</v>
      </c>
      <c r="C14" s="77">
        <v>8</v>
      </c>
      <c r="D14" s="112" t="s">
        <v>82</v>
      </c>
      <c r="E14" s="85"/>
      <c r="F14" s="86"/>
      <c r="G14" s="84">
        <f t="shared" si="0"/>
        <v>0</v>
      </c>
    </row>
    <row r="15" spans="1:7" x14ac:dyDescent="0.25">
      <c r="A15" s="79">
        <v>6</v>
      </c>
      <c r="B15" s="81" t="s">
        <v>87</v>
      </c>
      <c r="C15" s="77">
        <v>1</v>
      </c>
      <c r="D15" s="112" t="s">
        <v>82</v>
      </c>
      <c r="E15" s="85"/>
      <c r="F15" s="86"/>
      <c r="G15" s="84">
        <f t="shared" si="0"/>
        <v>0</v>
      </c>
    </row>
    <row r="16" spans="1:7" ht="15.75" thickBot="1" x14ac:dyDescent="0.3">
      <c r="A16" s="79">
        <v>7</v>
      </c>
      <c r="B16" s="81" t="s">
        <v>88</v>
      </c>
      <c r="C16" s="77">
        <v>1</v>
      </c>
      <c r="D16" s="112" t="s">
        <v>82</v>
      </c>
      <c r="E16" s="85"/>
      <c r="F16" s="86"/>
      <c r="G16" s="84">
        <f t="shared" si="0"/>
        <v>0</v>
      </c>
    </row>
    <row r="17" spans="1:12" ht="18.75" customHeight="1" thickBot="1" x14ac:dyDescent="0.3">
      <c r="A17" s="147" t="s">
        <v>89</v>
      </c>
      <c r="B17" s="148"/>
      <c r="C17" s="148"/>
      <c r="D17" s="148"/>
      <c r="E17" s="148"/>
      <c r="F17" s="148"/>
      <c r="G17" s="149"/>
    </row>
    <row r="18" spans="1:12" ht="30" x14ac:dyDescent="0.25">
      <c r="A18" s="79">
        <v>8</v>
      </c>
      <c r="B18" s="103" t="s">
        <v>90</v>
      </c>
      <c r="C18" s="77">
        <v>1</v>
      </c>
      <c r="D18" s="108"/>
      <c r="E18" s="82"/>
      <c r="F18" s="83"/>
      <c r="G18" s="84">
        <f t="shared" ref="G18:G23" si="1">F18*C18</f>
        <v>0</v>
      </c>
      <c r="H18" s="6"/>
    </row>
    <row r="19" spans="1:12" x14ac:dyDescent="0.25">
      <c r="A19" s="79">
        <v>9</v>
      </c>
      <c r="B19" s="81" t="s">
        <v>91</v>
      </c>
      <c r="C19" s="77">
        <v>1</v>
      </c>
      <c r="D19" s="112" t="s">
        <v>82</v>
      </c>
      <c r="E19" s="85"/>
      <c r="F19" s="86"/>
      <c r="G19" s="84">
        <f t="shared" si="1"/>
        <v>0</v>
      </c>
    </row>
    <row r="20" spans="1:12" x14ac:dyDescent="0.25">
      <c r="A20" s="79">
        <v>10</v>
      </c>
      <c r="B20" s="103" t="s">
        <v>92</v>
      </c>
      <c r="C20" s="77">
        <v>4</v>
      </c>
      <c r="D20" s="77"/>
      <c r="E20" s="85"/>
      <c r="F20" s="86"/>
      <c r="G20" s="84">
        <f t="shared" si="1"/>
        <v>0</v>
      </c>
      <c r="L20" s="109"/>
    </row>
    <row r="21" spans="1:12" ht="30" x14ac:dyDescent="0.25">
      <c r="A21" s="79">
        <v>11</v>
      </c>
      <c r="B21" s="101" t="s">
        <v>93</v>
      </c>
      <c r="C21" s="77">
        <v>1</v>
      </c>
      <c r="D21" s="112" t="s">
        <v>82</v>
      </c>
      <c r="E21" s="78"/>
      <c r="F21" s="100"/>
      <c r="G21" s="84">
        <f t="shared" si="1"/>
        <v>0</v>
      </c>
      <c r="L21" s="109"/>
    </row>
    <row r="22" spans="1:12" ht="25.5" customHeight="1" x14ac:dyDescent="0.25">
      <c r="A22" s="79">
        <v>12</v>
      </c>
      <c r="B22" s="101" t="s">
        <v>94</v>
      </c>
      <c r="C22" s="77">
        <v>1</v>
      </c>
      <c r="D22" s="112" t="s">
        <v>82</v>
      </c>
      <c r="E22" s="85"/>
      <c r="F22" s="86"/>
      <c r="G22" s="84">
        <f t="shared" si="1"/>
        <v>0</v>
      </c>
      <c r="L22" s="109"/>
    </row>
    <row r="23" spans="1:12" ht="30" x14ac:dyDescent="0.25">
      <c r="A23" s="79">
        <v>13</v>
      </c>
      <c r="B23" s="81" t="s">
        <v>95</v>
      </c>
      <c r="C23" s="77">
        <v>1</v>
      </c>
      <c r="D23" s="114" t="s">
        <v>82</v>
      </c>
      <c r="E23" s="87"/>
      <c r="F23" s="88"/>
      <c r="G23" s="89">
        <f t="shared" si="1"/>
        <v>0</v>
      </c>
    </row>
    <row r="24" spans="1:12" ht="18.75" customHeight="1" thickBot="1" x14ac:dyDescent="0.3">
      <c r="A24" s="147" t="s">
        <v>96</v>
      </c>
      <c r="B24" s="148"/>
      <c r="C24" s="148"/>
      <c r="D24" s="148"/>
      <c r="E24" s="148"/>
      <c r="F24" s="148"/>
      <c r="G24" s="149"/>
    </row>
    <row r="25" spans="1:12" x14ac:dyDescent="0.25">
      <c r="A25" s="79">
        <v>14</v>
      </c>
      <c r="B25" s="81" t="s">
        <v>97</v>
      </c>
      <c r="C25" s="79">
        <v>1</v>
      </c>
      <c r="D25" s="115" t="s">
        <v>82</v>
      </c>
      <c r="E25" s="82"/>
      <c r="F25" s="83"/>
      <c r="G25" s="84">
        <f>F25*C25</f>
        <v>0</v>
      </c>
    </row>
    <row r="26" spans="1:12" x14ac:dyDescent="0.25">
      <c r="A26" s="79">
        <v>15</v>
      </c>
      <c r="B26" s="103" t="s">
        <v>98</v>
      </c>
      <c r="C26" s="79">
        <v>1</v>
      </c>
      <c r="D26" s="79"/>
      <c r="E26" s="85"/>
      <c r="F26" s="86"/>
      <c r="G26" s="84">
        <f>F26*C26</f>
        <v>0</v>
      </c>
    </row>
    <row r="27" spans="1:12" x14ac:dyDescent="0.25">
      <c r="A27" s="79">
        <v>16</v>
      </c>
      <c r="B27" s="103" t="s">
        <v>99</v>
      </c>
      <c r="C27" s="79">
        <v>1</v>
      </c>
      <c r="D27" s="79"/>
      <c r="E27" s="85"/>
      <c r="F27" s="86"/>
      <c r="G27" s="84">
        <f>F27*C27</f>
        <v>0</v>
      </c>
    </row>
    <row r="28" spans="1:12" ht="15.75" thickBot="1" x14ac:dyDescent="0.3">
      <c r="A28" s="94">
        <v>17</v>
      </c>
      <c r="B28" s="102" t="s">
        <v>100</v>
      </c>
      <c r="C28" s="94">
        <v>1</v>
      </c>
      <c r="D28" s="116" t="s">
        <v>82</v>
      </c>
      <c r="E28" s="98"/>
      <c r="F28" s="99"/>
      <c r="G28" s="95">
        <f>F28*C28</f>
        <v>0</v>
      </c>
    </row>
    <row r="29" spans="1:12" x14ac:dyDescent="0.25">
      <c r="A29" s="135" t="s">
        <v>101</v>
      </c>
      <c r="B29" s="136"/>
      <c r="C29" s="136"/>
      <c r="D29" s="136"/>
      <c r="E29" s="136"/>
      <c r="F29" s="137"/>
      <c r="G29" s="90">
        <f>SUM(G10:G16,G18:G23,G25:G28)</f>
        <v>0</v>
      </c>
    </row>
    <row r="30" spans="1:12" x14ac:dyDescent="0.25">
      <c r="A30" s="132" t="s">
        <v>44</v>
      </c>
      <c r="B30" s="133"/>
      <c r="C30" s="133"/>
      <c r="D30" s="133"/>
      <c r="E30" s="133"/>
      <c r="F30" s="134"/>
      <c r="G30" s="91">
        <v>0</v>
      </c>
    </row>
    <row r="31" spans="1:12" x14ac:dyDescent="0.25">
      <c r="A31" s="132" t="s">
        <v>45</v>
      </c>
      <c r="B31" s="133"/>
      <c r="C31" s="133"/>
      <c r="D31" s="133"/>
      <c r="E31" s="133"/>
      <c r="F31" s="134"/>
      <c r="G31" s="91">
        <v>0</v>
      </c>
    </row>
    <row r="32" spans="1:12" ht="23.25" customHeight="1" thickBot="1" x14ac:dyDescent="0.3">
      <c r="A32" s="129" t="s">
        <v>19</v>
      </c>
      <c r="B32" s="130"/>
      <c r="C32" s="130"/>
      <c r="D32" s="130"/>
      <c r="E32" s="130"/>
      <c r="F32" s="131"/>
      <c r="G32" s="97">
        <f>SUM(G29,G31)-G30</f>
        <v>0</v>
      </c>
      <c r="H32" s="110"/>
      <c r="I32" s="110"/>
    </row>
    <row r="33" spans="1:9" ht="15.75" x14ac:dyDescent="0.25">
      <c r="A33" s="107" t="s">
        <v>102</v>
      </c>
      <c r="B33" s="104"/>
      <c r="C33" s="104"/>
      <c r="D33" s="104"/>
      <c r="E33" s="104"/>
      <c r="F33" s="104"/>
      <c r="G33" s="105"/>
      <c r="H33" s="110"/>
      <c r="I33" s="110"/>
    </row>
    <row r="34" spans="1:9" ht="15.75" x14ac:dyDescent="0.25">
      <c r="A34" s="104"/>
      <c r="B34" s="104"/>
      <c r="C34" s="104"/>
      <c r="D34" s="104"/>
      <c r="E34" s="104"/>
      <c r="F34" s="104"/>
      <c r="G34" s="106"/>
      <c r="H34" s="110"/>
      <c r="I34" s="110"/>
    </row>
    <row r="35" spans="1:9" ht="15.75" x14ac:dyDescent="0.25">
      <c r="A35" s="140" t="s">
        <v>103</v>
      </c>
      <c r="B35" s="140"/>
      <c r="C35" s="92"/>
      <c r="D35" s="92"/>
      <c r="E35" s="92"/>
      <c r="F35" s="92"/>
      <c r="G35" s="92"/>
      <c r="H35" s="110"/>
      <c r="I35" s="110"/>
    </row>
    <row r="36" spans="1:9" ht="15.75" x14ac:dyDescent="0.25">
      <c r="A36" s="139" t="s">
        <v>104</v>
      </c>
      <c r="B36" s="139"/>
      <c r="C36" s="96"/>
      <c r="D36" s="96"/>
      <c r="E36" s="92"/>
      <c r="F36" s="96"/>
      <c r="G36" s="92"/>
      <c r="H36" s="110"/>
      <c r="I36" s="110"/>
    </row>
    <row r="37" spans="1:9" ht="15.75" x14ac:dyDescent="0.25">
      <c r="A37" s="138" t="s">
        <v>105</v>
      </c>
      <c r="B37" s="138"/>
      <c r="C37" s="92"/>
      <c r="D37" s="92"/>
      <c r="E37" s="92"/>
      <c r="F37" s="92"/>
      <c r="G37" s="92"/>
      <c r="H37" s="110"/>
      <c r="I37" s="110"/>
    </row>
    <row r="38" spans="1:9" ht="15.75" x14ac:dyDescent="0.25">
      <c r="A38" s="138" t="s">
        <v>106</v>
      </c>
      <c r="B38" s="138"/>
      <c r="C38" s="92"/>
      <c r="D38" s="92"/>
      <c r="E38" s="92"/>
      <c r="F38" s="92"/>
      <c r="G38" s="92"/>
      <c r="H38" s="110"/>
      <c r="I38" s="110"/>
    </row>
    <row r="39" spans="1:9" ht="15.75" x14ac:dyDescent="0.25">
      <c r="A39" s="138" t="s">
        <v>107</v>
      </c>
      <c r="B39" s="138"/>
      <c r="C39" s="92"/>
      <c r="D39" s="92"/>
      <c r="E39" s="92"/>
      <c r="F39" s="92"/>
      <c r="G39" s="92"/>
    </row>
    <row r="40" spans="1:9" ht="15.75" thickBot="1" x14ac:dyDescent="0.3">
      <c r="A40" s="92"/>
      <c r="B40" s="92"/>
      <c r="C40" s="92"/>
      <c r="D40" s="92"/>
      <c r="E40" s="92"/>
      <c r="F40" s="92"/>
      <c r="G40" s="92"/>
    </row>
    <row r="41" spans="1:9" ht="82.5" customHeight="1" thickBot="1" x14ac:dyDescent="0.3">
      <c r="A41" s="126" t="s">
        <v>108</v>
      </c>
      <c r="B41" s="127"/>
      <c r="C41" s="127"/>
      <c r="D41" s="127"/>
      <c r="E41" s="127"/>
      <c r="F41" s="127"/>
      <c r="G41" s="128"/>
    </row>
    <row r="42" spans="1:9" ht="55.5" customHeight="1" x14ac:dyDescent="0.25">
      <c r="A42" s="92"/>
      <c r="B42" s="92"/>
      <c r="C42" s="92"/>
      <c r="D42" s="92"/>
      <c r="E42" s="92"/>
      <c r="F42" s="92"/>
      <c r="G42" s="92"/>
    </row>
    <row r="43" spans="1:9" ht="15.75" x14ac:dyDescent="0.25">
      <c r="A43" s="93" t="s">
        <v>109</v>
      </c>
      <c r="B43" s="92"/>
      <c r="C43" s="92"/>
      <c r="D43" s="92"/>
      <c r="E43" s="92"/>
      <c r="F43" s="92"/>
      <c r="G43" s="92"/>
    </row>
  </sheetData>
  <mergeCells count="20">
    <mergeCell ref="A1:G1"/>
    <mergeCell ref="A9:G9"/>
    <mergeCell ref="A24:G24"/>
    <mergeCell ref="A17:G17"/>
    <mergeCell ref="A3:G3"/>
    <mergeCell ref="A4:B4"/>
    <mergeCell ref="A6:B6"/>
    <mergeCell ref="A5:B5"/>
    <mergeCell ref="C6:G6"/>
    <mergeCell ref="C5:G5"/>
    <mergeCell ref="A41:G41"/>
    <mergeCell ref="A32:F32"/>
    <mergeCell ref="A31:F31"/>
    <mergeCell ref="A30:F30"/>
    <mergeCell ref="A29:F29"/>
    <mergeCell ref="A39:B39"/>
    <mergeCell ref="A38:B38"/>
    <mergeCell ref="A37:B37"/>
    <mergeCell ref="A36:B36"/>
    <mergeCell ref="A35:B35"/>
  </mergeCells>
  <pageMargins left="0.511811024" right="0.55859375" top="0.6875" bottom="0.78740157499999996" header="0.31496062000000002" footer="0.31496062000000002"/>
  <pageSetup paperSize="9" scale="55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9965A0D5B842458F3D797A30B06816" ma:contentTypeVersion="16" ma:contentTypeDescription="Crie um novo documento." ma:contentTypeScope="" ma:versionID="66793a0329aa9917b8e2cb1f2b3c3da6">
  <xsd:schema xmlns:xsd="http://www.w3.org/2001/XMLSchema" xmlns:xs="http://www.w3.org/2001/XMLSchema" xmlns:p="http://schemas.microsoft.com/office/2006/metadata/properties" xmlns:ns1="http://schemas.microsoft.com/sharepoint/v3" xmlns:ns3="b61cffeb-700f-431c-8c99-fd910caccb20" xmlns:ns4="c99ef23a-5b5a-4923-9d7f-d6d3ff83f18a" targetNamespace="http://schemas.microsoft.com/office/2006/metadata/properties" ma:root="true" ma:fieldsID="25eb600d74be771c438e31e1ee46a31b" ns1:_="" ns3:_="" ns4:_="">
    <xsd:import namespace="http://schemas.microsoft.com/sharepoint/v3"/>
    <xsd:import namespace="b61cffeb-700f-431c-8c99-fd910caccb20"/>
    <xsd:import namespace="c99ef23a-5b5a-4923-9d7f-d6d3ff83f1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1cffeb-700f-431c-8c99-fd910caccb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9ef23a-5b5a-4923-9d7f-d6d3ff83f18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8F2529-3D79-427B-8928-05EA53901B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7228F7-B06C-4B71-8D63-484BAED9143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65B6034-83E7-4006-BDF7-7705240FE3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1cffeb-700f-431c-8c99-fd910caccb20"/>
    <ds:schemaRef ds:uri="c99ef23a-5b5a-4923-9d7f-d6d3ff83f1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Gabarito por espaço - segurança</vt:lpstr>
      <vt:lpstr>Gabarito por espaço1</vt:lpstr>
      <vt:lpstr>Planilha para edital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Laura Borges Fabri</cp:lastModifiedBy>
  <cp:revision/>
  <cp:lastPrinted>2024-05-15T19:31:04Z</cp:lastPrinted>
  <dcterms:created xsi:type="dcterms:W3CDTF">2020-07-24T19:49:48Z</dcterms:created>
  <dcterms:modified xsi:type="dcterms:W3CDTF">2024-05-15T19:31:25Z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0x0101001F9965A0D5B842458F3D797A30B06816</vt:lpwstr>
  </property>
</Properties>
</file>